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OS Orebic\Documents\Dokumenti staro\dokumenti 2232023\GODIŠNJE IZVJEŠĆE 2025\Obrasci_financijskih_izvjestaja_v_8.3.0\"/>
    </mc:Choice>
  </mc:AlternateContent>
  <xr:revisionPtr revIDLastSave="0" documentId="13_ncr:1_{E510C865-4CDD-46DC-B05B-63C5068CA09A}" xr6:coauthVersionLast="47" xr6:coauthVersionMax="47" xr10:uidLastSave="{00000000-0000-0000-0000-000000000000}"/>
  <bookViews>
    <workbookView xWindow="-120" yWindow="-120" windowWidth="29040" windowHeight="15840" tabRatio="583"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G335" i="9"/>
  <c r="F335" i="9"/>
  <c r="E335" i="9"/>
  <c r="B335" i="9" s="1"/>
  <c r="F334" i="9"/>
  <c r="H333" i="9"/>
  <c r="G333" i="9"/>
  <c r="E333" i="9" s="1"/>
  <c r="B333" i="9" s="1"/>
  <c r="F333" i="9"/>
  <c r="H332" i="9"/>
  <c r="E332" i="9" s="1"/>
  <c r="B332" i="9" s="1"/>
  <c r="G332" i="9"/>
  <c r="F332" i="9"/>
  <c r="H331" i="9"/>
  <c r="G331" i="9"/>
  <c r="F331" i="9"/>
  <c r="E331" i="9"/>
  <c r="B331" i="9" s="1"/>
  <c r="H330" i="9"/>
  <c r="G330" i="9"/>
  <c r="E330" i="9" s="1"/>
  <c r="F330" i="9"/>
  <c r="H329" i="9"/>
  <c r="G329" i="9"/>
  <c r="F329" i="9"/>
  <c r="H328" i="9"/>
  <c r="E328" i="9" s="1"/>
  <c r="B328" i="9" s="1"/>
  <c r="G328" i="9"/>
  <c r="F328" i="9"/>
  <c r="H327" i="9"/>
  <c r="G327" i="9"/>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F319" i="9"/>
  <c r="E319" i="9"/>
  <c r="B319" i="9" s="1"/>
  <c r="H318" i="9"/>
  <c r="G318" i="9"/>
  <c r="E318" i="9" s="1"/>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G304" i="9"/>
  <c r="E304" i="9" s="1"/>
  <c r="F304" i="9"/>
  <c r="H303" i="9"/>
  <c r="G303" i="9"/>
  <c r="F303" i="9"/>
  <c r="F302" i="9"/>
  <c r="F301" i="9"/>
  <c r="F300" i="9"/>
  <c r="F299" i="9"/>
  <c r="F297" i="9"/>
  <c r="L296" i="9"/>
  <c r="F296" i="9" s="1"/>
  <c r="H296" i="9"/>
  <c r="F295" i="9"/>
  <c r="I294" i="9"/>
  <c r="H294" i="9"/>
  <c r="F294" i="9"/>
  <c r="E293" i="9"/>
  <c r="M292" i="9"/>
  <c r="L292" i="9"/>
  <c r="F292" i="9" s="1"/>
  <c r="B292" i="9" s="1"/>
  <c r="E292" i="9"/>
  <c r="M291" i="9"/>
  <c r="F291" i="9" s="1"/>
  <c r="L291" i="9"/>
  <c r="E291" i="9"/>
  <c r="B291" i="9"/>
  <c r="M290" i="9"/>
  <c r="L290" i="9"/>
  <c r="F290" i="9"/>
  <c r="E290" i="9"/>
  <c r="B290" i="9" s="1"/>
  <c r="M289" i="9"/>
  <c r="L289" i="9"/>
  <c r="F289" i="9"/>
  <c r="B289" i="9" s="1"/>
  <c r="E289" i="9"/>
  <c r="M288" i="9"/>
  <c r="L288" i="9"/>
  <c r="F288" i="9" s="1"/>
  <c r="B288" i="9" s="1"/>
  <c r="E288" i="9"/>
  <c r="M287" i="9"/>
  <c r="F287" i="9" s="1"/>
  <c r="B287" i="9" s="1"/>
  <c r="L287" i="9"/>
  <c r="E287" i="9"/>
  <c r="M286" i="9"/>
  <c r="L286" i="9"/>
  <c r="F286" i="9"/>
  <c r="E286" i="9"/>
  <c r="B286" i="9" s="1"/>
  <c r="M285" i="9"/>
  <c r="L285" i="9"/>
  <c r="F285" i="9"/>
  <c r="B285" i="9" s="1"/>
  <c r="E285" i="9"/>
  <c r="M284" i="9"/>
  <c r="L284" i="9"/>
  <c r="F284" i="9" s="1"/>
  <c r="B284" i="9" s="1"/>
  <c r="E284" i="9"/>
  <c r="M283" i="9"/>
  <c r="F283" i="9" s="1"/>
  <c r="B283" i="9" s="1"/>
  <c r="L283" i="9"/>
  <c r="E283" i="9"/>
  <c r="M282" i="9"/>
  <c r="L282" i="9"/>
  <c r="F282" i="9"/>
  <c r="E282" i="9"/>
  <c r="B282" i="9" s="1"/>
  <c r="M281" i="9"/>
  <c r="L281" i="9"/>
  <c r="F281" i="9"/>
  <c r="B281" i="9" s="1"/>
  <c r="E281" i="9"/>
  <c r="M280" i="9"/>
  <c r="L280" i="9"/>
  <c r="F280" i="9" s="1"/>
  <c r="B280" i="9" s="1"/>
  <c r="E280" i="9"/>
  <c r="M279" i="9"/>
  <c r="F279" i="9" s="1"/>
  <c r="B279" i="9" s="1"/>
  <c r="L279" i="9"/>
  <c r="E279" i="9"/>
  <c r="M278" i="9"/>
  <c r="L278" i="9"/>
  <c r="F278" i="9"/>
  <c r="E278" i="9"/>
  <c r="B278" i="9" s="1"/>
  <c r="M277" i="9"/>
  <c r="L277" i="9"/>
  <c r="F277" i="9"/>
  <c r="B277" i="9" s="1"/>
  <c r="E277" i="9"/>
  <c r="M276" i="9"/>
  <c r="L276" i="9"/>
  <c r="F276" i="9" s="1"/>
  <c r="B276" i="9" s="1"/>
  <c r="E276" i="9"/>
  <c r="M275" i="9"/>
  <c r="F275" i="9" s="1"/>
  <c r="L275" i="9"/>
  <c r="E275" i="9"/>
  <c r="B275" i="9"/>
  <c r="M274" i="9"/>
  <c r="L274" i="9"/>
  <c r="F274" i="9"/>
  <c r="E274" i="9"/>
  <c r="B274" i="9" s="1"/>
  <c r="M273" i="9"/>
  <c r="L273" i="9"/>
  <c r="F273" i="9"/>
  <c r="B273" i="9" s="1"/>
  <c r="E273" i="9"/>
  <c r="M272" i="9"/>
  <c r="L272" i="9"/>
  <c r="F272" i="9" s="1"/>
  <c r="B272" i="9" s="1"/>
  <c r="E272" i="9"/>
  <c r="M271" i="9"/>
  <c r="F271" i="9" s="1"/>
  <c r="B271" i="9" s="1"/>
  <c r="L271" i="9"/>
  <c r="E271" i="9"/>
  <c r="M270" i="9"/>
  <c r="L270" i="9"/>
  <c r="F270" i="9"/>
  <c r="E270" i="9"/>
  <c r="B270" i="9" s="1"/>
  <c r="M269" i="9"/>
  <c r="L269" i="9"/>
  <c r="F269" i="9"/>
  <c r="B269" i="9" s="1"/>
  <c r="E269" i="9"/>
  <c r="M268" i="9"/>
  <c r="L268" i="9"/>
  <c r="F268" i="9" s="1"/>
  <c r="B268" i="9" s="1"/>
  <c r="E268" i="9"/>
  <c r="M267" i="9"/>
  <c r="F267" i="9" s="1"/>
  <c r="B267" i="9" s="1"/>
  <c r="L267" i="9"/>
  <c r="E267" i="9"/>
  <c r="M266" i="9"/>
  <c r="L266" i="9"/>
  <c r="F266" i="9"/>
  <c r="E266" i="9"/>
  <c r="B266" i="9" s="1"/>
  <c r="M265" i="9"/>
  <c r="L265" i="9"/>
  <c r="F265" i="9"/>
  <c r="B265" i="9" s="1"/>
  <c r="E265" i="9"/>
  <c r="M264" i="9"/>
  <c r="L264" i="9"/>
  <c r="F264" i="9" s="1"/>
  <c r="B264" i="9" s="1"/>
  <c r="E264" i="9"/>
  <c r="M263" i="9"/>
  <c r="F263" i="9" s="1"/>
  <c r="B263" i="9" s="1"/>
  <c r="L263" i="9"/>
  <c r="E263" i="9"/>
  <c r="M262" i="9"/>
  <c r="L262" i="9"/>
  <c r="F262" i="9"/>
  <c r="E262" i="9"/>
  <c r="B262" i="9" s="1"/>
  <c r="M261" i="9"/>
  <c r="L261" i="9"/>
  <c r="F261" i="9"/>
  <c r="B261" i="9" s="1"/>
  <c r="E261" i="9"/>
  <c r="M260" i="9"/>
  <c r="L260" i="9"/>
  <c r="F260" i="9" s="1"/>
  <c r="B260" i="9" s="1"/>
  <c r="E260" i="9"/>
  <c r="M259" i="9"/>
  <c r="F259" i="9" s="1"/>
  <c r="L259" i="9"/>
  <c r="E259" i="9"/>
  <c r="B259" i="9"/>
  <c r="M258" i="9"/>
  <c r="L258" i="9"/>
  <c r="F258" i="9"/>
  <c r="E258" i="9"/>
  <c r="B258" i="9" s="1"/>
  <c r="M257" i="9"/>
  <c r="L257" i="9"/>
  <c r="F257" i="9"/>
  <c r="B257" i="9" s="1"/>
  <c r="E257" i="9"/>
  <c r="M256" i="9"/>
  <c r="L256" i="9"/>
  <c r="F256" i="9" s="1"/>
  <c r="B256" i="9" s="1"/>
  <c r="E256" i="9"/>
  <c r="M255" i="9"/>
  <c r="F255" i="9" s="1"/>
  <c r="B255" i="9" s="1"/>
  <c r="L255" i="9"/>
  <c r="E255" i="9"/>
  <c r="M254" i="9"/>
  <c r="L254" i="9"/>
  <c r="F254" i="9"/>
  <c r="E254" i="9"/>
  <c r="B254" i="9" s="1"/>
  <c r="M253" i="9"/>
  <c r="L253" i="9"/>
  <c r="F253" i="9"/>
  <c r="B253" i="9" s="1"/>
  <c r="E253" i="9"/>
  <c r="M252" i="9"/>
  <c r="L252" i="9"/>
  <c r="F252" i="9" s="1"/>
  <c r="B252" i="9" s="1"/>
  <c r="E252" i="9"/>
  <c r="M251" i="9"/>
  <c r="F251" i="9" s="1"/>
  <c r="B251" i="9" s="1"/>
  <c r="L251" i="9"/>
  <c r="E251" i="9"/>
  <c r="M250" i="9"/>
  <c r="L250" i="9"/>
  <c r="F250" i="9"/>
  <c r="E250" i="9"/>
  <c r="B250" i="9" s="1"/>
  <c r="M249" i="9"/>
  <c r="L249" i="9"/>
  <c r="F249" i="9"/>
  <c r="B249" i="9" s="1"/>
  <c r="E249" i="9"/>
  <c r="M248" i="9"/>
  <c r="L248" i="9"/>
  <c r="F248" i="9" s="1"/>
  <c r="B248" i="9" s="1"/>
  <c r="E248" i="9"/>
  <c r="M247" i="9"/>
  <c r="F247" i="9" s="1"/>
  <c r="B247" i="9" s="1"/>
  <c r="L247" i="9"/>
  <c r="E247" i="9"/>
  <c r="M246" i="9"/>
  <c r="L246" i="9"/>
  <c r="F246" i="9"/>
  <c r="E246" i="9"/>
  <c r="B246" i="9" s="1"/>
  <c r="M245" i="9"/>
  <c r="L245" i="9"/>
  <c r="F245" i="9"/>
  <c r="B245" i="9" s="1"/>
  <c r="E245" i="9"/>
  <c r="M244" i="9"/>
  <c r="L244" i="9"/>
  <c r="F244" i="9" s="1"/>
  <c r="B244" i="9" s="1"/>
  <c r="E244" i="9"/>
  <c r="M243" i="9"/>
  <c r="F243" i="9" s="1"/>
  <c r="B243" i="9" s="1"/>
  <c r="L243" i="9"/>
  <c r="E243" i="9"/>
  <c r="M242" i="9"/>
  <c r="L242" i="9"/>
  <c r="F242" i="9"/>
  <c r="E242" i="9"/>
  <c r="B242" i="9" s="1"/>
  <c r="M241" i="9"/>
  <c r="L241" i="9"/>
  <c r="F241" i="9"/>
  <c r="B241" i="9" s="1"/>
  <c r="E241" i="9"/>
  <c r="M240" i="9"/>
  <c r="L240" i="9"/>
  <c r="F240" i="9" s="1"/>
  <c r="E240" i="9"/>
  <c r="B240" i="9"/>
  <c r="M239" i="9"/>
  <c r="L239" i="9"/>
  <c r="E239" i="9"/>
  <c r="M238" i="9"/>
  <c r="L238" i="9"/>
  <c r="F238" i="9"/>
  <c r="E238" i="9"/>
  <c r="B238" i="9" s="1"/>
  <c r="M237" i="9"/>
  <c r="F237" i="9" s="1"/>
  <c r="B237" i="9" s="1"/>
  <c r="L237" i="9"/>
  <c r="E237" i="9"/>
  <c r="M236" i="9"/>
  <c r="L236" i="9"/>
  <c r="E236" i="9"/>
  <c r="M235" i="9"/>
  <c r="F235" i="9" s="1"/>
  <c r="L235" i="9"/>
  <c r="E235" i="9"/>
  <c r="B235" i="9"/>
  <c r="M234" i="9"/>
  <c r="L234" i="9"/>
  <c r="F234" i="9"/>
  <c r="E234" i="9"/>
  <c r="B234" i="9" s="1"/>
  <c r="M233" i="9"/>
  <c r="L233" i="9"/>
  <c r="F233" i="9"/>
  <c r="B233" i="9" s="1"/>
  <c r="E233" i="9"/>
  <c r="M232" i="9"/>
  <c r="L232" i="9"/>
  <c r="F232" i="9" s="1"/>
  <c r="E232" i="9"/>
  <c r="B232" i="9"/>
  <c r="M231" i="9"/>
  <c r="F231" i="9" s="1"/>
  <c r="L231" i="9"/>
  <c r="E231" i="9"/>
  <c r="B231" i="9"/>
  <c r="M230" i="9"/>
  <c r="L230" i="9"/>
  <c r="F230" i="9"/>
  <c r="E230" i="9"/>
  <c r="B230" i="9" s="1"/>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G170" i="9"/>
  <c r="F170" i="9"/>
  <c r="B170" i="9"/>
  <c r="H169" i="9"/>
  <c r="G169" i="9"/>
  <c r="F169" i="9"/>
  <c r="E169" i="9"/>
  <c r="B169" i="9" s="1"/>
  <c r="H168" i="9"/>
  <c r="G168" i="9"/>
  <c r="E168" i="9" s="1"/>
  <c r="F168" i="9"/>
  <c r="H167" i="9"/>
  <c r="G167" i="9"/>
  <c r="E167" i="9" s="1"/>
  <c r="B167" i="9" s="1"/>
  <c r="F167" i="9"/>
  <c r="H166" i="9"/>
  <c r="E166" i="9" s="1"/>
  <c r="B166" i="9" s="1"/>
  <c r="G166" i="9"/>
  <c r="F166" i="9"/>
  <c r="H165" i="9"/>
  <c r="G165" i="9"/>
  <c r="F165" i="9"/>
  <c r="E165" i="9"/>
  <c r="B165" i="9" s="1"/>
  <c r="H164" i="9"/>
  <c r="G164" i="9"/>
  <c r="E164" i="9" s="1"/>
  <c r="B164" i="9" s="1"/>
  <c r="F164" i="9"/>
  <c r="H163" i="9"/>
  <c r="G163" i="9"/>
  <c r="E163" i="9" s="1"/>
  <c r="B163" i="9" s="1"/>
  <c r="F163" i="9"/>
  <c r="H162" i="9"/>
  <c r="E162" i="9" s="1"/>
  <c r="B162" i="9" s="1"/>
  <c r="G162" i="9"/>
  <c r="F162" i="9"/>
  <c r="H161" i="9"/>
  <c r="G161" i="9"/>
  <c r="F161" i="9"/>
  <c r="E161" i="9"/>
  <c r="B161" i="9" s="1"/>
  <c r="H160" i="9"/>
  <c r="G160" i="9"/>
  <c r="E160" i="9" s="1"/>
  <c r="F160" i="9"/>
  <c r="H159" i="9"/>
  <c r="G159" i="9"/>
  <c r="E159" i="9" s="1"/>
  <c r="B159" i="9" s="1"/>
  <c r="F159" i="9"/>
  <c r="H158" i="9"/>
  <c r="E158" i="9" s="1"/>
  <c r="B158" i="9" s="1"/>
  <c r="G158" i="9"/>
  <c r="F158" i="9"/>
  <c r="H157" i="9"/>
  <c r="G157" i="9"/>
  <c r="F157" i="9"/>
  <c r="E157" i="9"/>
  <c r="B157" i="9" s="1"/>
  <c r="F156" i="9"/>
  <c r="H155" i="9"/>
  <c r="G155" i="9"/>
  <c r="E155" i="9" s="1"/>
  <c r="B155" i="9" s="1"/>
  <c r="F155" i="9"/>
  <c r="H154" i="9"/>
  <c r="E154" i="9" s="1"/>
  <c r="B154" i="9" s="1"/>
  <c r="G154" i="9"/>
  <c r="F154" i="9"/>
  <c r="H153" i="9"/>
  <c r="G153" i="9"/>
  <c r="F153" i="9"/>
  <c r="E153" i="9"/>
  <c r="B153" i="9" s="1"/>
  <c r="H152" i="9"/>
  <c r="G152" i="9"/>
  <c r="E152" i="9" s="1"/>
  <c r="F152" i="9"/>
  <c r="H151" i="9"/>
  <c r="G151" i="9"/>
  <c r="E151" i="9" s="1"/>
  <c r="B151" i="9" s="1"/>
  <c r="F151" i="9"/>
  <c r="H150" i="9"/>
  <c r="E150" i="9" s="1"/>
  <c r="B150" i="9" s="1"/>
  <c r="G150" i="9"/>
  <c r="F150" i="9"/>
  <c r="H149" i="9"/>
  <c r="G149" i="9"/>
  <c r="F149" i="9"/>
  <c r="E149" i="9"/>
  <c r="B149" i="9" s="1"/>
  <c r="H148" i="9"/>
  <c r="G148" i="9"/>
  <c r="E148" i="9" s="1"/>
  <c r="F148" i="9"/>
  <c r="H147" i="9"/>
  <c r="G147" i="9"/>
  <c r="E147" i="9" s="1"/>
  <c r="B147" i="9" s="1"/>
  <c r="F147" i="9"/>
  <c r="H146" i="9"/>
  <c r="E146" i="9" s="1"/>
  <c r="B146" i="9" s="1"/>
  <c r="G146" i="9"/>
  <c r="F146" i="9"/>
  <c r="H145" i="9"/>
  <c r="G145" i="9"/>
  <c r="F145" i="9"/>
  <c r="E145" i="9"/>
  <c r="B145" i="9" s="1"/>
  <c r="H144" i="9"/>
  <c r="G144" i="9"/>
  <c r="E144" i="9" s="1"/>
  <c r="F144" i="9"/>
  <c r="H143" i="9"/>
  <c r="G143" i="9"/>
  <c r="E143" i="9" s="1"/>
  <c r="B143" i="9" s="1"/>
  <c r="F143" i="9"/>
  <c r="H142" i="9"/>
  <c r="E142" i="9" s="1"/>
  <c r="B142" i="9" s="1"/>
  <c r="G142" i="9"/>
  <c r="F142" i="9"/>
  <c r="H141" i="9"/>
  <c r="G141" i="9"/>
  <c r="F141" i="9"/>
  <c r="E141" i="9"/>
  <c r="B141" i="9" s="1"/>
  <c r="H140" i="9"/>
  <c r="G140" i="9"/>
  <c r="E140" i="9" s="1"/>
  <c r="F140" i="9"/>
  <c r="H139" i="9"/>
  <c r="G139" i="9"/>
  <c r="E139" i="9" s="1"/>
  <c r="B139" i="9" s="1"/>
  <c r="F139" i="9"/>
  <c r="H138" i="9"/>
  <c r="E138" i="9" s="1"/>
  <c r="B138" i="9" s="1"/>
  <c r="G138" i="9"/>
  <c r="F138" i="9"/>
  <c r="H137" i="9"/>
  <c r="G137" i="9"/>
  <c r="F137" i="9"/>
  <c r="E137" i="9"/>
  <c r="B137" i="9" s="1"/>
  <c r="H136" i="9"/>
  <c r="G136" i="9"/>
  <c r="E136" i="9" s="1"/>
  <c r="F136" i="9"/>
  <c r="H135" i="9"/>
  <c r="G135" i="9"/>
  <c r="E135" i="9" s="1"/>
  <c r="B135" i="9" s="1"/>
  <c r="F135" i="9"/>
  <c r="H134" i="9"/>
  <c r="E134" i="9" s="1"/>
  <c r="B134" i="9" s="1"/>
  <c r="G134" i="9"/>
  <c r="F134" i="9"/>
  <c r="H133" i="9"/>
  <c r="G133" i="9"/>
  <c r="F133" i="9"/>
  <c r="E133" i="9"/>
  <c r="B133" i="9" s="1"/>
  <c r="H132" i="9"/>
  <c r="G132" i="9"/>
  <c r="E132" i="9" s="1"/>
  <c r="F132" i="9"/>
  <c r="H131" i="9"/>
  <c r="G131" i="9"/>
  <c r="E131" i="9" s="1"/>
  <c r="B131" i="9" s="1"/>
  <c r="F131" i="9"/>
  <c r="H130" i="9"/>
  <c r="E130" i="9" s="1"/>
  <c r="B130" i="9" s="1"/>
  <c r="G130" i="9"/>
  <c r="F130" i="9"/>
  <c r="H129" i="9"/>
  <c r="G129" i="9"/>
  <c r="F129" i="9"/>
  <c r="E129" i="9"/>
  <c r="B129" i="9" s="1"/>
  <c r="H128" i="9"/>
  <c r="G128" i="9"/>
  <c r="E128" i="9" s="1"/>
  <c r="F128" i="9"/>
  <c r="H127" i="9"/>
  <c r="G127" i="9"/>
  <c r="E127" i="9" s="1"/>
  <c r="B127" i="9" s="1"/>
  <c r="F127" i="9"/>
  <c r="H126" i="9"/>
  <c r="E126" i="9" s="1"/>
  <c r="B126" i="9" s="1"/>
  <c r="G126" i="9"/>
  <c r="F126" i="9"/>
  <c r="H125" i="9"/>
  <c r="G125" i="9"/>
  <c r="F125" i="9"/>
  <c r="E125" i="9"/>
  <c r="B125" i="9" s="1"/>
  <c r="H124" i="9"/>
  <c r="G124" i="9"/>
  <c r="E124" i="9" s="1"/>
  <c r="F124" i="9"/>
  <c r="H123" i="9"/>
  <c r="G123" i="9"/>
  <c r="E123" i="9" s="1"/>
  <c r="B123" i="9" s="1"/>
  <c r="F123" i="9"/>
  <c r="H122" i="9"/>
  <c r="E122" i="9" s="1"/>
  <c r="B122" i="9" s="1"/>
  <c r="G122" i="9"/>
  <c r="F122" i="9"/>
  <c r="H121" i="9"/>
  <c r="G121" i="9"/>
  <c r="F121" i="9"/>
  <c r="E121" i="9"/>
  <c r="B121" i="9" s="1"/>
  <c r="H120" i="9"/>
  <c r="G120" i="9"/>
  <c r="E120" i="9" s="1"/>
  <c r="F120" i="9"/>
  <c r="H119" i="9"/>
  <c r="G119" i="9"/>
  <c r="E119" i="9" s="1"/>
  <c r="B119" i="9" s="1"/>
  <c r="F119" i="9"/>
  <c r="H118" i="9"/>
  <c r="E118" i="9" s="1"/>
  <c r="B118" i="9" s="1"/>
  <c r="G118" i="9"/>
  <c r="F118" i="9"/>
  <c r="H117" i="9"/>
  <c r="G117" i="9"/>
  <c r="F117" i="9"/>
  <c r="E117" i="9"/>
  <c r="B117" i="9" s="1"/>
  <c r="H116" i="9"/>
  <c r="G116" i="9"/>
  <c r="E116" i="9" s="1"/>
  <c r="F116" i="9"/>
  <c r="H115" i="9"/>
  <c r="G115" i="9"/>
  <c r="E115" i="9" s="1"/>
  <c r="B115" i="9" s="1"/>
  <c r="F115" i="9"/>
  <c r="H114" i="9"/>
  <c r="E114" i="9" s="1"/>
  <c r="B114" i="9" s="1"/>
  <c r="G114" i="9"/>
  <c r="F114" i="9"/>
  <c r="H113" i="9"/>
  <c r="G113" i="9"/>
  <c r="F113" i="9"/>
  <c r="E113" i="9"/>
  <c r="B113" i="9" s="1"/>
  <c r="H112" i="9"/>
  <c r="G112" i="9"/>
  <c r="E112" i="9" s="1"/>
  <c r="F112" i="9"/>
  <c r="H111" i="9"/>
  <c r="G111" i="9"/>
  <c r="E111" i="9" s="1"/>
  <c r="B111" i="9" s="1"/>
  <c r="F111" i="9"/>
  <c r="H110" i="9"/>
  <c r="G110" i="9"/>
  <c r="E110" i="9" s="1"/>
  <c r="B110" i="9" s="1"/>
  <c r="F110" i="9"/>
  <c r="H109" i="9"/>
  <c r="E109" i="9" s="1"/>
  <c r="G109" i="9"/>
  <c r="F109" i="9"/>
  <c r="B109" i="9"/>
  <c r="H108" i="9"/>
  <c r="G108" i="9"/>
  <c r="F108" i="9"/>
  <c r="E108" i="9"/>
  <c r="B108" i="9" s="1"/>
  <c r="H107" i="9"/>
  <c r="G107" i="9"/>
  <c r="E107" i="9" s="1"/>
  <c r="B107" i="9" s="1"/>
  <c r="F107" i="9"/>
  <c r="H106" i="9"/>
  <c r="G106" i="9"/>
  <c r="E106" i="9" s="1"/>
  <c r="B106" i="9" s="1"/>
  <c r="F106" i="9"/>
  <c r="H105" i="9"/>
  <c r="E105" i="9" s="1"/>
  <c r="G105" i="9"/>
  <c r="F105" i="9"/>
  <c r="B105" i="9"/>
  <c r="H104" i="9"/>
  <c r="G104" i="9"/>
  <c r="F104" i="9"/>
  <c r="E104" i="9"/>
  <c r="B104" i="9" s="1"/>
  <c r="H103" i="9"/>
  <c r="G103" i="9"/>
  <c r="E103" i="9" s="1"/>
  <c r="B103" i="9" s="1"/>
  <c r="F103" i="9"/>
  <c r="H102" i="9"/>
  <c r="G102" i="9"/>
  <c r="E102" i="9" s="1"/>
  <c r="B102" i="9" s="1"/>
  <c r="F102" i="9"/>
  <c r="H101" i="9"/>
  <c r="E101" i="9" s="1"/>
  <c r="G101" i="9"/>
  <c r="F101" i="9"/>
  <c r="B101" i="9"/>
  <c r="H100" i="9"/>
  <c r="G100" i="9"/>
  <c r="F100" i="9"/>
  <c r="E100" i="9"/>
  <c r="B100" i="9" s="1"/>
  <c r="H99" i="9"/>
  <c r="G99" i="9"/>
  <c r="E99" i="9" s="1"/>
  <c r="B99" i="9" s="1"/>
  <c r="F99" i="9"/>
  <c r="H98" i="9"/>
  <c r="G98" i="9"/>
  <c r="E98" i="9" s="1"/>
  <c r="B98" i="9" s="1"/>
  <c r="F98" i="9"/>
  <c r="H97" i="9"/>
  <c r="E97" i="9" s="1"/>
  <c r="G97" i="9"/>
  <c r="F97" i="9"/>
  <c r="B97" i="9"/>
  <c r="H96" i="9"/>
  <c r="G96" i="9"/>
  <c r="F96" i="9"/>
  <c r="E96" i="9"/>
  <c r="B96" i="9" s="1"/>
  <c r="H95" i="9"/>
  <c r="G95" i="9"/>
  <c r="E95" i="9" s="1"/>
  <c r="B95" i="9" s="1"/>
  <c r="F95" i="9"/>
  <c r="H94" i="9"/>
  <c r="G94" i="9"/>
  <c r="E94" i="9" s="1"/>
  <c r="B94" i="9" s="1"/>
  <c r="F94" i="9"/>
  <c r="H93" i="9"/>
  <c r="E93" i="9" s="1"/>
  <c r="G93" i="9"/>
  <c r="F93" i="9"/>
  <c r="B93" i="9"/>
  <c r="H92" i="9"/>
  <c r="G92" i="9"/>
  <c r="F92" i="9"/>
  <c r="E92" i="9"/>
  <c r="B92" i="9" s="1"/>
  <c r="H91" i="9"/>
  <c r="G91" i="9"/>
  <c r="E91" i="9" s="1"/>
  <c r="B91" i="9" s="1"/>
  <c r="F91" i="9"/>
  <c r="H90" i="9"/>
  <c r="G90" i="9"/>
  <c r="E90" i="9" s="1"/>
  <c r="B90" i="9" s="1"/>
  <c r="F90" i="9"/>
  <c r="H89" i="9"/>
  <c r="E89" i="9" s="1"/>
  <c r="G89" i="9"/>
  <c r="F89" i="9"/>
  <c r="B89" i="9"/>
  <c r="H88" i="9"/>
  <c r="G88" i="9"/>
  <c r="F88" i="9"/>
  <c r="E88" i="9"/>
  <c r="B88" i="9" s="1"/>
  <c r="H87" i="9"/>
  <c r="G87" i="9"/>
  <c r="E87" i="9" s="1"/>
  <c r="B87" i="9" s="1"/>
  <c r="F87" i="9"/>
  <c r="H86" i="9"/>
  <c r="G86" i="9"/>
  <c r="E86" i="9" s="1"/>
  <c r="B86" i="9" s="1"/>
  <c r="F86" i="9"/>
  <c r="H85" i="9"/>
  <c r="E85" i="9" s="1"/>
  <c r="G85" i="9"/>
  <c r="F85" i="9"/>
  <c r="B85" i="9"/>
  <c r="H84" i="9"/>
  <c r="G84" i="9"/>
  <c r="F84" i="9"/>
  <c r="E84" i="9"/>
  <c r="B84" i="9" s="1"/>
  <c r="H83" i="9"/>
  <c r="G83" i="9"/>
  <c r="E83" i="9" s="1"/>
  <c r="B83" i="9" s="1"/>
  <c r="F83" i="9"/>
  <c r="H82" i="9"/>
  <c r="G82" i="9"/>
  <c r="F82" i="9"/>
  <c r="H81" i="9"/>
  <c r="E81" i="9" s="1"/>
  <c r="G81" i="9"/>
  <c r="F81" i="9"/>
  <c r="B81" i="9"/>
  <c r="H80" i="9"/>
  <c r="G80" i="9"/>
  <c r="F80" i="9"/>
  <c r="E80" i="9"/>
  <c r="B80" i="9" s="1"/>
  <c r="H79" i="9"/>
  <c r="G79" i="9"/>
  <c r="E79" i="9" s="1"/>
  <c r="B79" i="9" s="1"/>
  <c r="F79" i="9"/>
  <c r="H78" i="9"/>
  <c r="G78" i="9"/>
  <c r="E78" i="9" s="1"/>
  <c r="B78" i="9" s="1"/>
  <c r="F78" i="9"/>
  <c r="H77" i="9"/>
  <c r="E77" i="9" s="1"/>
  <c r="G77" i="9"/>
  <c r="F77" i="9"/>
  <c r="B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G69" i="9"/>
  <c r="F69" i="9"/>
  <c r="B69" i="9"/>
  <c r="H68" i="9"/>
  <c r="G68" i="9"/>
  <c r="F68" i="9"/>
  <c r="E68" i="9"/>
  <c r="B68" i="9" s="1"/>
  <c r="H67" i="9"/>
  <c r="G67" i="9"/>
  <c r="E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G61" i="9"/>
  <c r="F61" i="9"/>
  <c r="B61" i="9"/>
  <c r="H60" i="9"/>
  <c r="G60" i="9"/>
  <c r="F60" i="9"/>
  <c r="E60" i="9"/>
  <c r="B60" i="9" s="1"/>
  <c r="H59" i="9"/>
  <c r="G59" i="9"/>
  <c r="E59" i="9" s="1"/>
  <c r="F59" i="9"/>
  <c r="H58" i="9"/>
  <c r="G58" i="9"/>
  <c r="E58" i="9" s="1"/>
  <c r="B58" i="9" s="1"/>
  <c r="F58" i="9"/>
  <c r="H57" i="9"/>
  <c r="E57" i="9" s="1"/>
  <c r="B57" i="9" s="1"/>
  <c r="G57" i="9"/>
  <c r="F57" i="9"/>
  <c r="H56" i="9"/>
  <c r="E56" i="9" s="1"/>
  <c r="B56" i="9" s="1"/>
  <c r="G56" i="9"/>
  <c r="F56" i="9"/>
  <c r="H55" i="9"/>
  <c r="G55" i="9"/>
  <c r="E55" i="9" s="1"/>
  <c r="B55" i="9" s="1"/>
  <c r="F55" i="9"/>
  <c r="H54" i="9"/>
  <c r="G54" i="9"/>
  <c r="E54" i="9" s="1"/>
  <c r="B54" i="9" s="1"/>
  <c r="F54" i="9"/>
  <c r="H53" i="9"/>
  <c r="E53" i="9" s="1"/>
  <c r="G53" i="9"/>
  <c r="F53" i="9"/>
  <c r="B53" i="9"/>
  <c r="H52" i="9"/>
  <c r="E52" i="9" s="1"/>
  <c r="B52" i="9" s="1"/>
  <c r="G52" i="9"/>
  <c r="F52" i="9"/>
  <c r="H51" i="9"/>
  <c r="G51" i="9"/>
  <c r="E51" i="9" s="1"/>
  <c r="F51" i="9"/>
  <c r="H50" i="9"/>
  <c r="G50" i="9"/>
  <c r="F50" i="9"/>
  <c r="H49" i="9"/>
  <c r="E49" i="9" s="1"/>
  <c r="B49" i="9" s="1"/>
  <c r="G49" i="9"/>
  <c r="F49" i="9"/>
  <c r="H48" i="9"/>
  <c r="E48" i="9" s="1"/>
  <c r="B48" i="9" s="1"/>
  <c r="G48" i="9"/>
  <c r="F48" i="9"/>
  <c r="H47" i="9"/>
  <c r="G47" i="9"/>
  <c r="E47" i="9" s="1"/>
  <c r="B47" i="9" s="1"/>
  <c r="F47" i="9"/>
  <c r="H46" i="9"/>
  <c r="G46" i="9"/>
  <c r="F46" i="9"/>
  <c r="H45" i="9"/>
  <c r="E45" i="9" s="1"/>
  <c r="G45" i="9"/>
  <c r="F45" i="9"/>
  <c r="B45" i="9"/>
  <c r="H44" i="9"/>
  <c r="G44" i="9"/>
  <c r="F44" i="9"/>
  <c r="E44" i="9"/>
  <c r="B44" i="9" s="1"/>
  <c r="H43" i="9"/>
  <c r="G43" i="9"/>
  <c r="E43" i="9" s="1"/>
  <c r="F43" i="9"/>
  <c r="H42" i="9"/>
  <c r="G42" i="9"/>
  <c r="E42" i="9" s="1"/>
  <c r="B42" i="9" s="1"/>
  <c r="F42" i="9"/>
  <c r="H41" i="9"/>
  <c r="E41" i="9" s="1"/>
  <c r="B41" i="9" s="1"/>
  <c r="G41" i="9"/>
  <c r="F41" i="9"/>
  <c r="H40" i="9"/>
  <c r="G40" i="9"/>
  <c r="F40" i="9"/>
  <c r="E40" i="9"/>
  <c r="B40" i="9" s="1"/>
  <c r="H39" i="9"/>
  <c r="G39" i="9"/>
  <c r="E39" i="9" s="1"/>
  <c r="B39" i="9" s="1"/>
  <c r="F39" i="9"/>
  <c r="H38" i="9"/>
  <c r="G38" i="9"/>
  <c r="E38" i="9" s="1"/>
  <c r="B38" i="9" s="1"/>
  <c r="F38" i="9"/>
  <c r="H37" i="9"/>
  <c r="G37" i="9"/>
  <c r="F37" i="9"/>
  <c r="H36" i="9"/>
  <c r="G36" i="9"/>
  <c r="F36" i="9"/>
  <c r="H35" i="9"/>
  <c r="G35" i="9"/>
  <c r="F35" i="9"/>
  <c r="H34" i="9"/>
  <c r="G34" i="9"/>
  <c r="F34" i="9"/>
  <c r="H33" i="9"/>
  <c r="E33" i="9" s="1"/>
  <c r="B33" i="9" s="1"/>
  <c r="G33" i="9"/>
  <c r="F33" i="9"/>
  <c r="H32" i="9"/>
  <c r="G32" i="9"/>
  <c r="F32" i="9"/>
  <c r="E32" i="9"/>
  <c r="B32" i="9" s="1"/>
  <c r="H31" i="9"/>
  <c r="G31" i="9"/>
  <c r="F31" i="9"/>
  <c r="H30" i="9"/>
  <c r="G30" i="9"/>
  <c r="E30" i="9" s="1"/>
  <c r="B30" i="9" s="1"/>
  <c r="F30" i="9"/>
  <c r="H29" i="9"/>
  <c r="E29" i="9" s="1"/>
  <c r="G29" i="9"/>
  <c r="F29" i="9"/>
  <c r="B29" i="9"/>
  <c r="H28" i="9"/>
  <c r="G28" i="9"/>
  <c r="F28" i="9"/>
  <c r="E28" i="9"/>
  <c r="B28" i="9" s="1"/>
  <c r="H27" i="9"/>
  <c r="G27" i="9"/>
  <c r="E27" i="9" s="1"/>
  <c r="F27" i="9"/>
  <c r="H26" i="9"/>
  <c r="G26" i="9"/>
  <c r="F26" i="9"/>
  <c r="H25" i="9"/>
  <c r="E25" i="9" s="1"/>
  <c r="B25" i="9" s="1"/>
  <c r="G25" i="9"/>
  <c r="F25" i="9"/>
  <c r="F24" i="9"/>
  <c r="F4" i="9"/>
  <c r="O3" i="9"/>
  <c r="G296" i="9" s="1"/>
  <c r="E296" i="9" s="1"/>
  <c r="B296" i="9" s="1"/>
  <c r="I3" i="9"/>
  <c r="G301" i="9" s="1"/>
  <c r="E301" i="9" s="1"/>
  <c r="B301" i="9" s="1"/>
  <c r="H3" i="9"/>
  <c r="G3" i="9"/>
  <c r="D104" i="8"/>
  <c r="I41" i="3" s="1"/>
  <c r="D97" i="8"/>
  <c r="C1674" i="1" s="1"/>
  <c r="D92" i="8"/>
  <c r="D87" i="8"/>
  <c r="D82" i="8"/>
  <c r="D77" i="8"/>
  <c r="C1654" i="1" s="1"/>
  <c r="G1654" i="1" s="1"/>
  <c r="D72" i="8"/>
  <c r="D67" i="8"/>
  <c r="D62" i="8"/>
  <c r="D57" i="8"/>
  <c r="D52" i="8"/>
  <c r="D46" i="8"/>
  <c r="D37" i="8"/>
  <c r="D27" i="8"/>
  <c r="D25" i="8" s="1"/>
  <c r="D18" i="8"/>
  <c r="D8" i="8"/>
  <c r="D6" i="8" s="1"/>
  <c r="C1583" i="1" s="1"/>
  <c r="H1583" i="1" s="1"/>
  <c r="E44" i="7"/>
  <c r="D44" i="7"/>
  <c r="E39" i="7"/>
  <c r="E38" i="7" s="1"/>
  <c r="I35" i="3" s="1"/>
  <c r="D39" i="7"/>
  <c r="D38" i="7" s="1"/>
  <c r="E30" i="7"/>
  <c r="D1563" i="1" s="1"/>
  <c r="D30" i="7"/>
  <c r="E23" i="7"/>
  <c r="E22" i="7" s="1"/>
  <c r="D23" i="7"/>
  <c r="D22" i="7" s="1"/>
  <c r="E14" i="7"/>
  <c r="D14" i="7"/>
  <c r="E7" i="7"/>
  <c r="D7" i="7"/>
  <c r="D6"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F115"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E89" i="6" s="1"/>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E35" i="6" s="1"/>
  <c r="I28" i="3" s="1"/>
  <c r="D54" i="6"/>
  <c r="F54" i="6" s="1"/>
  <c r="F53" i="6"/>
  <c r="F52" i="6"/>
  <c r="F51" i="6"/>
  <c r="F50" i="6"/>
  <c r="E50" i="6"/>
  <c r="D50" i="6"/>
  <c r="F49" i="6"/>
  <c r="F48" i="6"/>
  <c r="F47" i="6"/>
  <c r="F46" i="6"/>
  <c r="F45" i="6"/>
  <c r="F44" i="6"/>
  <c r="E43" i="6"/>
  <c r="D43" i="6"/>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E264" i="5"/>
  <c r="D264" i="5"/>
  <c r="F264" i="5" s="1"/>
  <c r="F263" i="5"/>
  <c r="F262" i="5"/>
  <c r="F261" i="5"/>
  <c r="F260" i="5"/>
  <c r="E260" i="5"/>
  <c r="D260" i="5"/>
  <c r="F259" i="5"/>
  <c r="F258" i="5"/>
  <c r="F257" i="5"/>
  <c r="E256" i="5"/>
  <c r="D1260" i="1" s="1"/>
  <c r="D256" i="5"/>
  <c r="D255"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20" i="5" s="1"/>
  <c r="D219" i="5"/>
  <c r="F218" i="5"/>
  <c r="F217" i="5"/>
  <c r="F216" i="5"/>
  <c r="F215" i="5"/>
  <c r="F214" i="5"/>
  <c r="F213" i="5"/>
  <c r="F212" i="5"/>
  <c r="F211" i="5"/>
  <c r="E211" i="5"/>
  <c r="D211" i="5"/>
  <c r="F210" i="5"/>
  <c r="F209" i="5"/>
  <c r="F208" i="5"/>
  <c r="F207" i="5"/>
  <c r="F206" i="5"/>
  <c r="F205" i="5"/>
  <c r="F204" i="5"/>
  <c r="E204" i="5"/>
  <c r="D204" i="5"/>
  <c r="F203" i="5"/>
  <c r="E203" i="5"/>
  <c r="H338" i="9" s="1"/>
  <c r="D203" i="5"/>
  <c r="G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D181" i="5"/>
  <c r="D178" i="5" s="1"/>
  <c r="F180" i="5"/>
  <c r="F179"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E150" i="5"/>
  <c r="H315" i="9" s="1"/>
  <c r="D150" i="5"/>
  <c r="F149" i="5"/>
  <c r="F148" i="5"/>
  <c r="E147" i="5"/>
  <c r="F146" i="5"/>
  <c r="F145" i="5"/>
  <c r="F144" i="5"/>
  <c r="F143" i="5"/>
  <c r="E143" i="5"/>
  <c r="D143" i="5"/>
  <c r="F142" i="5"/>
  <c r="F141" i="5"/>
  <c r="F140" i="5"/>
  <c r="F139" i="5"/>
  <c r="F138" i="5"/>
  <c r="F137" i="5"/>
  <c r="E136" i="5"/>
  <c r="D136" i="5"/>
  <c r="E135" i="5"/>
  <c r="F134" i="5"/>
  <c r="F133" i="5"/>
  <c r="F132" i="5"/>
  <c r="F131" i="5"/>
  <c r="F130" i="5"/>
  <c r="F129" i="5"/>
  <c r="F128" i="5"/>
  <c r="E127" i="5"/>
  <c r="E119" i="5" s="1"/>
  <c r="D127" i="5"/>
  <c r="F127" i="5" s="1"/>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F88" i="5"/>
  <c r="E88" i="5"/>
  <c r="D88" i="5"/>
  <c r="F87" i="5"/>
  <c r="F86" i="5"/>
  <c r="F85" i="5"/>
  <c r="F84" i="5"/>
  <c r="F83" i="5"/>
  <c r="F82" i="5"/>
  <c r="E82" i="5"/>
  <c r="D82" i="5"/>
  <c r="F81" i="5"/>
  <c r="F80" i="5"/>
  <c r="F79" i="5"/>
  <c r="F78" i="5"/>
  <c r="F77" i="5"/>
  <c r="F76" i="5"/>
  <c r="E76" i="5"/>
  <c r="D76" i="5"/>
  <c r="F75" i="5"/>
  <c r="F74" i="5"/>
  <c r="F73" i="5"/>
  <c r="F72" i="5"/>
  <c r="E71" i="5"/>
  <c r="E70" i="5" s="1"/>
  <c r="D71" i="5"/>
  <c r="D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E45" i="5"/>
  <c r="F45" i="5" s="1"/>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E629" i="4" s="1"/>
  <c r="D623" i="1" s="1"/>
  <c r="D636" i="4"/>
  <c r="D629" i="4" s="1"/>
  <c r="F635" i="4"/>
  <c r="F634" i="4"/>
  <c r="F633" i="4"/>
  <c r="E633" i="4"/>
  <c r="D633" i="4"/>
  <c r="F632" i="4"/>
  <c r="F631" i="4"/>
  <c r="F630" i="4"/>
  <c r="E630" i="4"/>
  <c r="D630" i="4"/>
  <c r="F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E598" i="4"/>
  <c r="E597" i="4" s="1"/>
  <c r="D598" i="4"/>
  <c r="F598" i="4" s="1"/>
  <c r="D597" i="4"/>
  <c r="F597" i="4" s="1"/>
  <c r="F596" i="4"/>
  <c r="F595" i="4"/>
  <c r="E594" i="4"/>
  <c r="D594" i="4"/>
  <c r="F594" i="4" s="1"/>
  <c r="F593" i="4"/>
  <c r="F592" i="4"/>
  <c r="F591" i="4"/>
  <c r="E591" i="4"/>
  <c r="D591" i="4"/>
  <c r="F590" i="4"/>
  <c r="F589" i="4"/>
  <c r="E589" i="4"/>
  <c r="D589" i="4"/>
  <c r="F588" i="4"/>
  <c r="F587" i="4"/>
  <c r="F586" i="4"/>
  <c r="E585" i="4"/>
  <c r="D585" i="4"/>
  <c r="F583" i="4"/>
  <c r="F582" i="4"/>
  <c r="E581" i="4"/>
  <c r="D581" i="4"/>
  <c r="F581" i="4" s="1"/>
  <c r="F580" i="4"/>
  <c r="F579" i="4"/>
  <c r="E578" i="4"/>
  <c r="E571" i="4" s="1"/>
  <c r="D578" i="4"/>
  <c r="F578" i="4" s="1"/>
  <c r="F577" i="4"/>
  <c r="F576" i="4"/>
  <c r="F575" i="4"/>
  <c r="E575" i="4"/>
  <c r="D575" i="4"/>
  <c r="F574" i="4"/>
  <c r="F573" i="4"/>
  <c r="F572"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F532" i="4"/>
  <c r="E532" i="4"/>
  <c r="D532" i="4"/>
  <c r="F531" i="4"/>
  <c r="F530" i="4"/>
  <c r="E529" i="4"/>
  <c r="D529" i="4"/>
  <c r="F528" i="4"/>
  <c r="F527" i="4"/>
  <c r="E526" i="4"/>
  <c r="D526" i="4"/>
  <c r="F526" i="4" s="1"/>
  <c r="F525" i="4"/>
  <c r="F524" i="4"/>
  <c r="F523"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D491" i="4"/>
  <c r="F491" i="4" s="1"/>
  <c r="F490" i="4"/>
  <c r="F489" i="4"/>
  <c r="E488" i="4"/>
  <c r="D488" i="4"/>
  <c r="F488" i="4" s="1"/>
  <c r="F487" i="4"/>
  <c r="F486" i="4"/>
  <c r="F485" i="4"/>
  <c r="E485" i="4"/>
  <c r="D485" i="4"/>
  <c r="F484" i="4"/>
  <c r="F483" i="4"/>
  <c r="F482" i="4"/>
  <c r="F481" i="4"/>
  <c r="E480" i="4"/>
  <c r="D480" i="4"/>
  <c r="F480" i="4" s="1"/>
  <c r="D479" i="4"/>
  <c r="F479" i="4" s="1"/>
  <c r="F478" i="4"/>
  <c r="F477" i="4"/>
  <c r="E476" i="4"/>
  <c r="D476" i="4"/>
  <c r="F476" i="4" s="1"/>
  <c r="F475" i="4"/>
  <c r="F474" i="4"/>
  <c r="F473" i="4"/>
  <c r="E473" i="4"/>
  <c r="D473" i="4"/>
  <c r="F472" i="4"/>
  <c r="F471" i="4"/>
  <c r="F470" i="4"/>
  <c r="E470" i="4"/>
  <c r="D470" i="4"/>
  <c r="F469" i="4"/>
  <c r="F468"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D432" i="4"/>
  <c r="F432" i="4" s="1"/>
  <c r="D431" i="4"/>
  <c r="E428" i="4"/>
  <c r="F428" i="4" s="1"/>
  <c r="D428" i="4"/>
  <c r="E427" i="4"/>
  <c r="D427" i="4"/>
  <c r="D648" i="4" s="1"/>
  <c r="F648" i="4" s="1"/>
  <c r="E426" i="4"/>
  <c r="D421" i="1" s="1"/>
  <c r="D426" i="4"/>
  <c r="F421" i="4"/>
  <c r="F420" i="4"/>
  <c r="F419" i="4"/>
  <c r="F416" i="4"/>
  <c r="F415" i="4"/>
  <c r="F414" i="4"/>
  <c r="F413" i="4"/>
  <c r="E412" i="4"/>
  <c r="D412" i="4"/>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E393" i="4"/>
  <c r="F393" i="4" s="1"/>
  <c r="D393" i="4"/>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D366" i="4"/>
  <c r="F365" i="4"/>
  <c r="F364" i="4"/>
  <c r="F363" i="4"/>
  <c r="F362" i="4"/>
  <c r="E362" i="4"/>
  <c r="D362" i="4"/>
  <c r="E361"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3" i="4"/>
  <c r="F312" i="4"/>
  <c r="F311" i="4"/>
  <c r="F310" i="4"/>
  <c r="E310" i="4"/>
  <c r="D310" i="4"/>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D273" i="4" s="1"/>
  <c r="F277" i="4"/>
  <c r="F276" i="4"/>
  <c r="F275" i="4"/>
  <c r="F274" i="4"/>
  <c r="E274" i="4"/>
  <c r="D274" i="4"/>
  <c r="F272" i="4"/>
  <c r="F271" i="4"/>
  <c r="F270" i="4"/>
  <c r="E269" i="4"/>
  <c r="D269" i="4"/>
  <c r="F268" i="4"/>
  <c r="F267" i="4"/>
  <c r="F266" i="4"/>
  <c r="F265" i="4"/>
  <c r="F264" i="4"/>
  <c r="E263" i="4"/>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6" i="4"/>
  <c r="F235" i="4"/>
  <c r="E234" i="4"/>
  <c r="D234" i="4"/>
  <c r="F234" i="4" s="1"/>
  <c r="F233" i="4"/>
  <c r="F232" i="4"/>
  <c r="F231" i="4"/>
  <c r="E231" i="4"/>
  <c r="D231" i="4"/>
  <c r="E230" i="4"/>
  <c r="F229" i="4"/>
  <c r="F228" i="4"/>
  <c r="F227" i="4"/>
  <c r="F226" i="4"/>
  <c r="E225" i="4"/>
  <c r="D225" i="4"/>
  <c r="F225" i="4" s="1"/>
  <c r="F224" i="4"/>
  <c r="F223" i="4"/>
  <c r="E222" i="4"/>
  <c r="E221" i="4" s="1"/>
  <c r="D222" i="4"/>
  <c r="F222" i="4" s="1"/>
  <c r="D221" i="4"/>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F141" i="4"/>
  <c r="E141" i="4"/>
  <c r="D141" i="4"/>
  <c r="E140" i="4"/>
  <c r="D140" i="4"/>
  <c r="F140" i="4" s="1"/>
  <c r="F139" i="4"/>
  <c r="F138" i="4"/>
  <c r="F137" i="4"/>
  <c r="F136" i="4"/>
  <c r="E135" i="4"/>
  <c r="E134" i="4" s="1"/>
  <c r="D130" i="1" s="1"/>
  <c r="D135" i="4"/>
  <c r="F133" i="4"/>
  <c r="F132" i="4"/>
  <c r="F131" i="4"/>
  <c r="F130" i="4"/>
  <c r="E129" i="4"/>
  <c r="F129" i="4" s="1"/>
  <c r="D129" i="4"/>
  <c r="F128" i="4"/>
  <c r="F127" i="4"/>
  <c r="F126" i="4"/>
  <c r="E126" i="4"/>
  <c r="D126" i="4"/>
  <c r="D125" i="4" s="1"/>
  <c r="E125" i="4"/>
  <c r="F124" i="4"/>
  <c r="F123" i="4"/>
  <c r="F122" i="4"/>
  <c r="F121" i="4"/>
  <c r="E120" i="4"/>
  <c r="D120" i="4"/>
  <c r="F120" i="4" s="1"/>
  <c r="F119" i="4"/>
  <c r="F118" i="4"/>
  <c r="F117" i="4"/>
  <c r="F116" i="4"/>
  <c r="F115" i="4"/>
  <c r="F114" i="4"/>
  <c r="F113" i="4"/>
  <c r="E112" i="4"/>
  <c r="F112" i="4" s="1"/>
  <c r="D112" i="4"/>
  <c r="F111" i="4"/>
  <c r="F110" i="4"/>
  <c r="F109" i="4"/>
  <c r="F108" i="4"/>
  <c r="F107" i="4"/>
  <c r="E107" i="4"/>
  <c r="E106" i="4" s="1"/>
  <c r="D102" i="1" s="1"/>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78" i="1" s="1"/>
  <c r="D83" i="4"/>
  <c r="D82" i="4"/>
  <c r="F81" i="4"/>
  <c r="F80" i="4"/>
  <c r="F79" i="4"/>
  <c r="F78" i="4"/>
  <c r="E77" i="4"/>
  <c r="D77" i="4"/>
  <c r="F77" i="4" s="1"/>
  <c r="F76" i="4"/>
  <c r="F75" i="4"/>
  <c r="E74" i="4"/>
  <c r="D74" i="4"/>
  <c r="F74" i="4" s="1"/>
  <c r="F73" i="4"/>
  <c r="F72" i="4"/>
  <c r="F71" i="4"/>
  <c r="E71" i="4"/>
  <c r="D71" i="4"/>
  <c r="F70" i="4"/>
  <c r="F69" i="4"/>
  <c r="E68" i="4"/>
  <c r="F68" i="4" s="1"/>
  <c r="D68" i="4"/>
  <c r="F67" i="4"/>
  <c r="F66" i="4"/>
  <c r="F65" i="4"/>
  <c r="E64" i="4"/>
  <c r="D64" i="4"/>
  <c r="F63" i="4"/>
  <c r="F62" i="4"/>
  <c r="F61" i="4"/>
  <c r="E61" i="4"/>
  <c r="D61" i="4"/>
  <c r="F60" i="4"/>
  <c r="F59" i="4"/>
  <c r="F58" i="4"/>
  <c r="E58" i="4"/>
  <c r="D58" i="4"/>
  <c r="F57" i="4"/>
  <c r="F56" i="4"/>
  <c r="F55" i="4"/>
  <c r="F54" i="4"/>
  <c r="F53" i="4"/>
  <c r="E53" i="4"/>
  <c r="D53" i="4"/>
  <c r="F52" i="4"/>
  <c r="F51" i="4"/>
  <c r="F50" i="4"/>
  <c r="E50" i="4"/>
  <c r="D50" i="4"/>
  <c r="F48" i="4"/>
  <c r="F47" i="4"/>
  <c r="F46" i="4"/>
  <c r="F45" i="4"/>
  <c r="E44" i="4"/>
  <c r="E43" i="4" s="1"/>
  <c r="D44" i="4"/>
  <c r="F44"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H1685" i="1"/>
  <c r="G1685" i="1"/>
  <c r="C1685" i="1"/>
  <c r="C1684" i="1"/>
  <c r="H1684" i="1" s="1"/>
  <c r="C1683" i="1"/>
  <c r="H1683" i="1" s="1"/>
  <c r="C1682" i="1"/>
  <c r="G1682" i="1" s="1"/>
  <c r="C1681" i="1"/>
  <c r="H1681" i="1" s="1"/>
  <c r="H1680" i="1"/>
  <c r="G1680" i="1"/>
  <c r="C1680" i="1"/>
  <c r="C1679" i="1"/>
  <c r="H1679" i="1" s="1"/>
  <c r="H1678" i="1"/>
  <c r="C1678" i="1"/>
  <c r="G1678" i="1" s="1"/>
  <c r="H1677" i="1"/>
  <c r="G1677" i="1"/>
  <c r="C1677" i="1"/>
  <c r="C1676" i="1"/>
  <c r="H1676" i="1" s="1"/>
  <c r="G1675" i="1"/>
  <c r="C1675" i="1"/>
  <c r="H1675" i="1" s="1"/>
  <c r="H1673" i="1"/>
  <c r="G1673" i="1"/>
  <c r="C1673" i="1"/>
  <c r="H1672" i="1"/>
  <c r="G1672" i="1"/>
  <c r="C1672" i="1"/>
  <c r="C1671" i="1"/>
  <c r="H1671" i="1" s="1"/>
  <c r="H1670" i="1"/>
  <c r="C1670" i="1"/>
  <c r="G1670" i="1" s="1"/>
  <c r="H1669" i="1"/>
  <c r="G1669" i="1"/>
  <c r="C1669" i="1"/>
  <c r="C1668" i="1"/>
  <c r="H1668" i="1" s="1"/>
  <c r="G1667" i="1"/>
  <c r="C1667" i="1"/>
  <c r="H1667" i="1" s="1"/>
  <c r="C1666" i="1"/>
  <c r="G1666" i="1" s="1"/>
  <c r="H1665" i="1"/>
  <c r="G1665" i="1"/>
  <c r="C1665" i="1"/>
  <c r="H1664" i="1"/>
  <c r="G1664" i="1"/>
  <c r="C1664" i="1"/>
  <c r="C1663" i="1"/>
  <c r="H1663" i="1" s="1"/>
  <c r="H1662" i="1"/>
  <c r="C1662" i="1"/>
  <c r="G1662" i="1" s="1"/>
  <c r="H1661" i="1"/>
  <c r="G1661" i="1"/>
  <c r="C1661" i="1"/>
  <c r="C1660" i="1"/>
  <c r="H1660" i="1" s="1"/>
  <c r="G1659" i="1"/>
  <c r="C1659" i="1"/>
  <c r="H1659" i="1" s="1"/>
  <c r="C1658" i="1"/>
  <c r="G1658" i="1" s="1"/>
  <c r="H1657" i="1"/>
  <c r="G1657" i="1"/>
  <c r="C1657" i="1"/>
  <c r="H1656" i="1"/>
  <c r="G1656" i="1"/>
  <c r="C1656" i="1"/>
  <c r="C1655" i="1"/>
  <c r="H1655" i="1" s="1"/>
  <c r="H1654" i="1"/>
  <c r="H1653" i="1"/>
  <c r="G1653" i="1"/>
  <c r="C1653" i="1"/>
  <c r="C1652" i="1"/>
  <c r="H1652" i="1" s="1"/>
  <c r="G1651" i="1"/>
  <c r="C1651" i="1"/>
  <c r="H1651" i="1" s="1"/>
  <c r="C1650" i="1"/>
  <c r="G1650" i="1" s="1"/>
  <c r="H1649" i="1"/>
  <c r="G1649" i="1"/>
  <c r="C1649" i="1"/>
  <c r="H1648" i="1"/>
  <c r="G1648" i="1"/>
  <c r="C1648" i="1"/>
  <c r="C1647" i="1"/>
  <c r="H1647" i="1" s="1"/>
  <c r="H1646" i="1"/>
  <c r="C1646" i="1"/>
  <c r="G1646" i="1" s="1"/>
  <c r="H1645" i="1"/>
  <c r="G1645" i="1"/>
  <c r="C1645" i="1"/>
  <c r="C1644" i="1"/>
  <c r="H1644" i="1" s="1"/>
  <c r="G1643" i="1"/>
  <c r="C1643" i="1"/>
  <c r="H1643" i="1" s="1"/>
  <c r="C1642" i="1"/>
  <c r="G1642" i="1" s="1"/>
  <c r="H1641" i="1"/>
  <c r="G1641" i="1"/>
  <c r="C1641" i="1"/>
  <c r="H1640" i="1"/>
  <c r="G1640" i="1"/>
  <c r="C1640" i="1"/>
  <c r="C1639" i="1"/>
  <c r="H1639" i="1" s="1"/>
  <c r="H1638" i="1"/>
  <c r="C1638" i="1"/>
  <c r="G1638" i="1" s="1"/>
  <c r="H1637" i="1"/>
  <c r="G1637" i="1"/>
  <c r="C1637" i="1"/>
  <c r="C1636" i="1"/>
  <c r="H1636" i="1" s="1"/>
  <c r="G1635" i="1"/>
  <c r="C1635" i="1"/>
  <c r="H1635" i="1" s="1"/>
  <c r="H1633" i="1"/>
  <c r="G1633" i="1"/>
  <c r="C1633" i="1"/>
  <c r="H1632" i="1"/>
  <c r="G1632" i="1"/>
  <c r="C1632" i="1"/>
  <c r="C1631" i="1"/>
  <c r="H1631" i="1" s="1"/>
  <c r="H1630" i="1"/>
  <c r="G1630" i="1"/>
  <c r="C1630" i="1"/>
  <c r="H1629" i="1"/>
  <c r="G1629" i="1"/>
  <c r="C1629" i="1"/>
  <c r="C1627" i="1"/>
  <c r="H1627" i="1" s="1"/>
  <c r="H1626" i="1"/>
  <c r="G1626" i="1"/>
  <c r="C1626" i="1"/>
  <c r="H1625" i="1"/>
  <c r="G1625" i="1"/>
  <c r="C1625" i="1"/>
  <c r="C1624" i="1"/>
  <c r="C1623" i="1"/>
  <c r="H1623" i="1" s="1"/>
  <c r="C1620" i="1"/>
  <c r="C1619" i="1"/>
  <c r="H1619" i="1" s="1"/>
  <c r="H1618" i="1"/>
  <c r="G1618" i="1"/>
  <c r="C1618" i="1"/>
  <c r="H1617" i="1"/>
  <c r="G1617" i="1"/>
  <c r="C1617" i="1"/>
  <c r="C1616" i="1"/>
  <c r="C1615" i="1"/>
  <c r="H1615" i="1" s="1"/>
  <c r="H1614" i="1"/>
  <c r="G1614" i="1"/>
  <c r="C1614" i="1"/>
  <c r="C1613" i="1"/>
  <c r="H1613" i="1" s="1"/>
  <c r="C1612" i="1"/>
  <c r="C1611" i="1"/>
  <c r="H1611" i="1" s="1"/>
  <c r="C1610" i="1"/>
  <c r="H1610" i="1" s="1"/>
  <c r="H1609" i="1"/>
  <c r="G1609" i="1"/>
  <c r="C1609" i="1"/>
  <c r="C1608" i="1"/>
  <c r="C1607" i="1"/>
  <c r="H1607" i="1" s="1"/>
  <c r="C1606" i="1"/>
  <c r="H1606" i="1" s="1"/>
  <c r="H1605" i="1"/>
  <c r="C1605" i="1"/>
  <c r="G1605" i="1" s="1"/>
  <c r="C1604" i="1"/>
  <c r="C1603" i="1"/>
  <c r="H1603" i="1" s="1"/>
  <c r="C1602" i="1"/>
  <c r="H1602" i="1" s="1"/>
  <c r="H1601" i="1"/>
  <c r="G1601" i="1"/>
  <c r="C1601" i="1"/>
  <c r="C1600" i="1"/>
  <c r="C1599" i="1"/>
  <c r="H1599" i="1" s="1"/>
  <c r="H1598" i="1"/>
  <c r="G1598" i="1"/>
  <c r="C1598" i="1"/>
  <c r="H1597" i="1"/>
  <c r="G1597" i="1"/>
  <c r="C1597" i="1"/>
  <c r="C1596" i="1"/>
  <c r="C1595" i="1"/>
  <c r="H1595" i="1" s="1"/>
  <c r="C1594" i="1"/>
  <c r="G1594" i="1" s="1"/>
  <c r="G1593" i="1"/>
  <c r="C1593" i="1"/>
  <c r="H1593" i="1" s="1"/>
  <c r="C1592" i="1"/>
  <c r="C1591" i="1"/>
  <c r="H1591" i="1" s="1"/>
  <c r="H1590" i="1"/>
  <c r="G1590" i="1"/>
  <c r="C1590" i="1"/>
  <c r="H1589" i="1"/>
  <c r="G1589" i="1"/>
  <c r="C1589" i="1"/>
  <c r="C1588" i="1"/>
  <c r="C1587" i="1"/>
  <c r="H1587" i="1" s="1"/>
  <c r="C1586" i="1"/>
  <c r="H1586" i="1" s="1"/>
  <c r="C1584" i="1"/>
  <c r="H1582" i="1"/>
  <c r="G1582" i="1"/>
  <c r="C1582" i="1"/>
  <c r="D1581" i="1"/>
  <c r="C1581" i="1"/>
  <c r="H1580" i="1"/>
  <c r="G1580" i="1"/>
  <c r="I1580" i="1" s="1"/>
  <c r="D1580" i="1"/>
  <c r="J1580" i="1" s="1"/>
  <c r="C1580" i="1"/>
  <c r="D1579" i="1"/>
  <c r="C1579" i="1"/>
  <c r="H1578" i="1"/>
  <c r="G1578" i="1"/>
  <c r="I1578" i="1" s="1"/>
  <c r="D1578" i="1"/>
  <c r="J1578" i="1" s="1"/>
  <c r="C1578" i="1"/>
  <c r="H1577" i="1"/>
  <c r="G1577" i="1"/>
  <c r="D1577" i="1"/>
  <c r="C1577" i="1"/>
  <c r="D1576" i="1"/>
  <c r="C1576" i="1"/>
  <c r="H1575" i="1"/>
  <c r="G1575" i="1"/>
  <c r="I1575" i="1" s="1"/>
  <c r="D1575" i="1"/>
  <c r="J1575" i="1" s="1"/>
  <c r="C1575" i="1"/>
  <c r="D1574" i="1"/>
  <c r="C1574" i="1"/>
  <c r="H1573" i="1"/>
  <c r="G1573" i="1"/>
  <c r="I1573" i="1" s="1"/>
  <c r="D1573" i="1"/>
  <c r="J1573" i="1" s="1"/>
  <c r="C1573" i="1"/>
  <c r="H1572" i="1"/>
  <c r="G1572" i="1"/>
  <c r="D1572" i="1"/>
  <c r="C1572" i="1"/>
  <c r="H1571" i="1"/>
  <c r="G1571" i="1"/>
  <c r="D1571" i="1"/>
  <c r="C1571" i="1"/>
  <c r="D1570" i="1"/>
  <c r="C1570" i="1"/>
  <c r="H1569" i="1"/>
  <c r="G1569" i="1"/>
  <c r="I1569" i="1" s="1"/>
  <c r="D1569" i="1"/>
  <c r="J1569" i="1" s="1"/>
  <c r="C1569" i="1"/>
  <c r="D1568" i="1"/>
  <c r="C1568" i="1"/>
  <c r="H1567" i="1"/>
  <c r="G1567" i="1"/>
  <c r="I1567" i="1" s="1"/>
  <c r="D1567" i="1"/>
  <c r="J1567" i="1" s="1"/>
  <c r="C1567" i="1"/>
  <c r="D1566" i="1"/>
  <c r="C1566" i="1"/>
  <c r="H1565" i="1"/>
  <c r="G1565" i="1"/>
  <c r="I1565" i="1" s="1"/>
  <c r="D1565" i="1"/>
  <c r="J1565" i="1" s="1"/>
  <c r="C1565" i="1"/>
  <c r="D1564" i="1"/>
  <c r="C1564" i="1"/>
  <c r="C1563" i="1"/>
  <c r="H1562" i="1"/>
  <c r="G1562" i="1"/>
  <c r="I1562" i="1" s="1"/>
  <c r="D1562" i="1"/>
  <c r="J1562" i="1" s="1"/>
  <c r="C1562" i="1"/>
  <c r="D1561" i="1"/>
  <c r="C1561" i="1"/>
  <c r="H1560" i="1"/>
  <c r="G1560" i="1"/>
  <c r="I1560" i="1" s="1"/>
  <c r="D1560" i="1"/>
  <c r="J1560" i="1" s="1"/>
  <c r="C1560" i="1"/>
  <c r="D1559" i="1"/>
  <c r="C1559" i="1"/>
  <c r="D1558" i="1"/>
  <c r="C1558" i="1"/>
  <c r="D1557" i="1"/>
  <c r="C1557" i="1"/>
  <c r="D1556" i="1"/>
  <c r="H1554" i="1"/>
  <c r="G1554" i="1"/>
  <c r="I1554" i="1" s="1"/>
  <c r="D1554" i="1"/>
  <c r="J1554" i="1" s="1"/>
  <c r="C1554" i="1"/>
  <c r="D1553" i="1"/>
  <c r="C1553" i="1"/>
  <c r="H1552" i="1"/>
  <c r="G1552" i="1"/>
  <c r="I1552" i="1" s="1"/>
  <c r="D1552" i="1"/>
  <c r="J1552" i="1" s="1"/>
  <c r="C1552" i="1"/>
  <c r="D1551" i="1"/>
  <c r="C1551" i="1"/>
  <c r="J1551" i="1" s="1"/>
  <c r="H1550" i="1"/>
  <c r="G1550" i="1"/>
  <c r="I1550" i="1" s="1"/>
  <c r="D1550" i="1"/>
  <c r="J1550" i="1" s="1"/>
  <c r="C1550" i="1"/>
  <c r="D1549" i="1"/>
  <c r="C1549" i="1"/>
  <c r="J1549" i="1" s="1"/>
  <c r="H1548" i="1"/>
  <c r="G1548" i="1"/>
  <c r="I1548" i="1" s="1"/>
  <c r="D1548" i="1"/>
  <c r="J1548" i="1" s="1"/>
  <c r="C1548" i="1"/>
  <c r="H1547" i="1"/>
  <c r="D1547" i="1"/>
  <c r="C1547" i="1"/>
  <c r="G1547" i="1" s="1"/>
  <c r="G1546" i="1"/>
  <c r="D1546" i="1"/>
  <c r="J1546" i="1" s="1"/>
  <c r="C1546" i="1"/>
  <c r="H1545" i="1"/>
  <c r="D1545" i="1"/>
  <c r="C1545" i="1"/>
  <c r="G1544" i="1"/>
  <c r="D1544" i="1"/>
  <c r="J1544" i="1" s="1"/>
  <c r="C1544" i="1"/>
  <c r="H1543" i="1"/>
  <c r="D1543" i="1"/>
  <c r="C1543" i="1"/>
  <c r="G1542" i="1"/>
  <c r="D1542" i="1"/>
  <c r="J1542" i="1" s="1"/>
  <c r="C1542" i="1"/>
  <c r="H1541" i="1"/>
  <c r="D1541" i="1"/>
  <c r="C1541" i="1"/>
  <c r="C1540" i="1"/>
  <c r="C1539" i="1"/>
  <c r="D1536" i="1"/>
  <c r="C1536" i="1"/>
  <c r="G1536" i="1" s="1"/>
  <c r="D1535" i="1"/>
  <c r="C1535" i="1"/>
  <c r="G1535" i="1" s="1"/>
  <c r="H1534" i="1"/>
  <c r="D1534" i="1"/>
  <c r="C1534" i="1"/>
  <c r="G1534" i="1" s="1"/>
  <c r="H1533" i="1"/>
  <c r="D1533" i="1"/>
  <c r="C1533" i="1"/>
  <c r="G1533" i="1" s="1"/>
  <c r="D1532" i="1"/>
  <c r="C1532" i="1"/>
  <c r="G1532" i="1" s="1"/>
  <c r="D1531" i="1"/>
  <c r="C1531" i="1"/>
  <c r="G1531" i="1" s="1"/>
  <c r="H1530" i="1"/>
  <c r="D1530" i="1"/>
  <c r="C1530" i="1"/>
  <c r="G1530" i="1" s="1"/>
  <c r="H1529" i="1"/>
  <c r="D1529" i="1"/>
  <c r="C1529" i="1"/>
  <c r="G1529" i="1" s="1"/>
  <c r="D1528" i="1"/>
  <c r="C1528" i="1"/>
  <c r="G1528" i="1" s="1"/>
  <c r="D1527" i="1"/>
  <c r="C1527" i="1"/>
  <c r="G1527" i="1" s="1"/>
  <c r="H1526" i="1"/>
  <c r="D1526" i="1"/>
  <c r="C1526" i="1"/>
  <c r="G1526" i="1" s="1"/>
  <c r="H1525" i="1"/>
  <c r="D1525" i="1"/>
  <c r="C1525" i="1"/>
  <c r="G1525" i="1" s="1"/>
  <c r="D1524" i="1"/>
  <c r="C1524" i="1"/>
  <c r="G1524" i="1" s="1"/>
  <c r="D1523" i="1"/>
  <c r="C1523" i="1"/>
  <c r="G1523" i="1" s="1"/>
  <c r="D1522" i="1"/>
  <c r="H1522" i="1" s="1"/>
  <c r="C1522" i="1"/>
  <c r="H1521" i="1"/>
  <c r="D1521" i="1"/>
  <c r="C1521" i="1"/>
  <c r="G1521" i="1" s="1"/>
  <c r="D1520" i="1"/>
  <c r="C1520" i="1"/>
  <c r="G1520" i="1" s="1"/>
  <c r="D1519" i="1"/>
  <c r="C1519" i="1"/>
  <c r="G1519" i="1" s="1"/>
  <c r="H1518" i="1"/>
  <c r="D1518" i="1"/>
  <c r="C1518" i="1"/>
  <c r="G1518" i="1" s="1"/>
  <c r="H1517" i="1"/>
  <c r="D1517" i="1"/>
  <c r="C1517" i="1"/>
  <c r="G1517" i="1" s="1"/>
  <c r="D1516" i="1"/>
  <c r="C1516" i="1"/>
  <c r="G1516" i="1" s="1"/>
  <c r="D1515" i="1"/>
  <c r="C1515" i="1"/>
  <c r="G1515" i="1" s="1"/>
  <c r="H1514" i="1"/>
  <c r="D1514" i="1"/>
  <c r="C1514" i="1"/>
  <c r="G1514" i="1" s="1"/>
  <c r="H1513" i="1"/>
  <c r="D1513" i="1"/>
  <c r="C1513" i="1"/>
  <c r="G1513" i="1" s="1"/>
  <c r="D1512" i="1"/>
  <c r="C1512" i="1"/>
  <c r="G1512" i="1" s="1"/>
  <c r="D1511" i="1"/>
  <c r="C1511" i="1"/>
  <c r="G1511" i="1" s="1"/>
  <c r="H1509" i="1"/>
  <c r="D1509" i="1"/>
  <c r="C1509" i="1"/>
  <c r="G1509" i="1" s="1"/>
  <c r="D1508" i="1"/>
  <c r="C1508" i="1"/>
  <c r="G1508" i="1" s="1"/>
  <c r="D1507" i="1"/>
  <c r="C1507" i="1"/>
  <c r="G1507" i="1" s="1"/>
  <c r="H1506" i="1"/>
  <c r="D1506" i="1"/>
  <c r="C1506" i="1"/>
  <c r="G1506" i="1" s="1"/>
  <c r="H1505" i="1"/>
  <c r="D1505" i="1"/>
  <c r="C1505" i="1"/>
  <c r="G1505" i="1" s="1"/>
  <c r="D1504" i="1"/>
  <c r="C1504" i="1"/>
  <c r="G1504" i="1" s="1"/>
  <c r="D1503" i="1"/>
  <c r="C1503" i="1"/>
  <c r="G1503" i="1" s="1"/>
  <c r="H1502" i="1"/>
  <c r="D1502" i="1"/>
  <c r="C1502" i="1"/>
  <c r="G1502" i="1" s="1"/>
  <c r="H1501" i="1"/>
  <c r="D1501" i="1"/>
  <c r="C1501" i="1"/>
  <c r="G1501" i="1" s="1"/>
  <c r="D1500" i="1"/>
  <c r="C1500" i="1"/>
  <c r="G1500" i="1" s="1"/>
  <c r="D1499" i="1"/>
  <c r="C1499" i="1"/>
  <c r="G1499" i="1" s="1"/>
  <c r="H1498" i="1"/>
  <c r="D1498" i="1"/>
  <c r="C1498" i="1"/>
  <c r="G1498" i="1" s="1"/>
  <c r="H1497" i="1"/>
  <c r="D1497" i="1"/>
  <c r="C1497" i="1"/>
  <c r="G1497" i="1" s="1"/>
  <c r="D1496" i="1"/>
  <c r="C1496" i="1"/>
  <c r="G1496" i="1" s="1"/>
  <c r="D1495" i="1"/>
  <c r="C1495" i="1"/>
  <c r="G1495" i="1" s="1"/>
  <c r="H1494" i="1"/>
  <c r="D1494" i="1"/>
  <c r="C1494" i="1"/>
  <c r="G1494" i="1" s="1"/>
  <c r="H1493" i="1"/>
  <c r="D1493" i="1"/>
  <c r="C1493" i="1"/>
  <c r="G1493" i="1" s="1"/>
  <c r="D1492" i="1"/>
  <c r="C1492" i="1"/>
  <c r="G1492" i="1" s="1"/>
  <c r="D1491" i="1"/>
  <c r="C1491" i="1"/>
  <c r="G1491" i="1" s="1"/>
  <c r="H1490" i="1"/>
  <c r="D1490" i="1"/>
  <c r="C1490" i="1"/>
  <c r="G1490" i="1" s="1"/>
  <c r="H1489" i="1"/>
  <c r="D1489" i="1"/>
  <c r="C1489" i="1"/>
  <c r="G1489" i="1" s="1"/>
  <c r="D1488" i="1"/>
  <c r="C1488" i="1"/>
  <c r="G1488" i="1" s="1"/>
  <c r="D1487" i="1"/>
  <c r="C1487" i="1"/>
  <c r="G1487" i="1" s="1"/>
  <c r="H1486" i="1"/>
  <c r="D1486" i="1"/>
  <c r="C1486" i="1"/>
  <c r="G1486" i="1" s="1"/>
  <c r="H1485" i="1"/>
  <c r="D1485" i="1"/>
  <c r="C1485" i="1"/>
  <c r="G1485" i="1" s="1"/>
  <c r="D1484" i="1"/>
  <c r="C1484" i="1"/>
  <c r="G1484" i="1" s="1"/>
  <c r="D1483" i="1"/>
  <c r="C1483" i="1"/>
  <c r="G1483" i="1" s="1"/>
  <c r="H1482" i="1"/>
  <c r="D1482" i="1"/>
  <c r="C1482" i="1"/>
  <c r="G1482" i="1" s="1"/>
  <c r="H1481" i="1"/>
  <c r="D1481" i="1"/>
  <c r="C1481" i="1"/>
  <c r="G1481" i="1" s="1"/>
  <c r="D1480" i="1"/>
  <c r="C1480" i="1"/>
  <c r="G1480" i="1" s="1"/>
  <c r="D1479" i="1"/>
  <c r="C1479" i="1"/>
  <c r="G1479" i="1" s="1"/>
  <c r="H1478" i="1"/>
  <c r="D1478" i="1"/>
  <c r="C1478" i="1"/>
  <c r="G1478" i="1" s="1"/>
  <c r="H1477" i="1"/>
  <c r="D1477" i="1"/>
  <c r="C1477" i="1"/>
  <c r="G1477" i="1" s="1"/>
  <c r="D1476" i="1"/>
  <c r="C1476" i="1"/>
  <c r="G1476" i="1" s="1"/>
  <c r="D1475" i="1"/>
  <c r="C1475" i="1"/>
  <c r="G1475" i="1" s="1"/>
  <c r="H1474" i="1"/>
  <c r="D1474" i="1"/>
  <c r="C1474" i="1"/>
  <c r="G1474" i="1" s="1"/>
  <c r="H1473" i="1"/>
  <c r="D1473" i="1"/>
  <c r="C1473" i="1"/>
  <c r="G1473" i="1" s="1"/>
  <c r="D1472" i="1"/>
  <c r="C1472" i="1"/>
  <c r="G1472" i="1" s="1"/>
  <c r="D1471" i="1"/>
  <c r="C1471" i="1"/>
  <c r="G1471" i="1" s="1"/>
  <c r="H1470" i="1"/>
  <c r="D1470" i="1"/>
  <c r="C1470" i="1"/>
  <c r="G1470" i="1" s="1"/>
  <c r="H1469" i="1"/>
  <c r="D1469" i="1"/>
  <c r="C1469" i="1"/>
  <c r="G1469" i="1" s="1"/>
  <c r="D1468" i="1"/>
  <c r="C1468" i="1"/>
  <c r="G1468" i="1" s="1"/>
  <c r="D1467" i="1"/>
  <c r="C1467" i="1"/>
  <c r="G1467" i="1" s="1"/>
  <c r="H1466" i="1"/>
  <c r="D1466" i="1"/>
  <c r="C1466" i="1"/>
  <c r="G1466" i="1" s="1"/>
  <c r="H1465" i="1"/>
  <c r="D1465" i="1"/>
  <c r="C1465" i="1"/>
  <c r="G1465" i="1" s="1"/>
  <c r="D1464" i="1"/>
  <c r="C1464" i="1"/>
  <c r="G1464" i="1" s="1"/>
  <c r="D1463" i="1"/>
  <c r="C1463" i="1"/>
  <c r="G1463" i="1" s="1"/>
  <c r="H1462" i="1"/>
  <c r="D1462" i="1"/>
  <c r="C1462" i="1"/>
  <c r="G1462" i="1" s="1"/>
  <c r="H1461" i="1"/>
  <c r="D1461" i="1"/>
  <c r="C1461" i="1"/>
  <c r="G1461" i="1" s="1"/>
  <c r="D1460" i="1"/>
  <c r="C1460" i="1"/>
  <c r="G1460" i="1" s="1"/>
  <c r="D1459" i="1"/>
  <c r="C1459" i="1"/>
  <c r="G1459" i="1" s="1"/>
  <c r="H1458" i="1"/>
  <c r="D1458" i="1"/>
  <c r="C1458" i="1"/>
  <c r="G1458" i="1" s="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D1389" i="1"/>
  <c r="C1389" i="1"/>
  <c r="G1389" i="1" s="1"/>
  <c r="D1388" i="1"/>
  <c r="C1388" i="1"/>
  <c r="H1388" i="1" s="1"/>
  <c r="D1387" i="1"/>
  <c r="C1387" i="1"/>
  <c r="H1387" i="1" s="1"/>
  <c r="D1386" i="1"/>
  <c r="C1386" i="1"/>
  <c r="H1386" i="1" s="1"/>
  <c r="D1385" i="1"/>
  <c r="C1385" i="1"/>
  <c r="H1385" i="1" s="1"/>
  <c r="H1384" i="1"/>
  <c r="D1384" i="1"/>
  <c r="C1384" i="1"/>
  <c r="G1384" i="1" s="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D1342" i="1"/>
  <c r="H1342" i="1" s="1"/>
  <c r="C1342" i="1"/>
  <c r="H1341" i="1"/>
  <c r="G1341" i="1"/>
  <c r="D1341" i="1"/>
  <c r="C1341" i="1"/>
  <c r="D1340" i="1"/>
  <c r="H1340" i="1" s="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D1306" i="1"/>
  <c r="H1306" i="1" s="1"/>
  <c r="C1306" i="1"/>
  <c r="D1305" i="1"/>
  <c r="H1305" i="1" s="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D1267" i="1"/>
  <c r="G1267" i="1" s="1"/>
  <c r="C1267" i="1"/>
  <c r="D1266" i="1"/>
  <c r="H1266" i="1" s="1"/>
  <c r="C1266" i="1"/>
  <c r="D1265" i="1"/>
  <c r="H1265" i="1" s="1"/>
  <c r="C1265" i="1"/>
  <c r="D1264" i="1"/>
  <c r="H1264" i="1" s="1"/>
  <c r="C1264" i="1"/>
  <c r="H1263" i="1"/>
  <c r="G1263" i="1"/>
  <c r="D1263" i="1"/>
  <c r="C1263" i="1"/>
  <c r="H1262" i="1"/>
  <c r="G1262" i="1"/>
  <c r="D1262" i="1"/>
  <c r="C1262" i="1"/>
  <c r="G1261" i="1"/>
  <c r="D1261" i="1"/>
  <c r="H1261" i="1" s="1"/>
  <c r="C1261" i="1"/>
  <c r="C1260" i="1"/>
  <c r="C1259" i="1"/>
  <c r="H1258" i="1"/>
  <c r="G1258" i="1"/>
  <c r="D1258" i="1"/>
  <c r="C1258" i="1"/>
  <c r="H1257" i="1"/>
  <c r="D1257" i="1"/>
  <c r="G1257" i="1" s="1"/>
  <c r="C1257" i="1"/>
  <c r="H1256" i="1"/>
  <c r="D1256" i="1"/>
  <c r="G1256" i="1" s="1"/>
  <c r="C1256" i="1"/>
  <c r="H1254" i="1"/>
  <c r="G1254" i="1"/>
  <c r="D1254" i="1"/>
  <c r="C1254" i="1"/>
  <c r="H1253" i="1"/>
  <c r="G1253" i="1"/>
  <c r="D1253" i="1"/>
  <c r="C1253" i="1"/>
  <c r="H1252" i="1"/>
  <c r="G1252" i="1"/>
  <c r="D1252" i="1"/>
  <c r="C1252" i="1"/>
  <c r="H1251" i="1"/>
  <c r="D1251" i="1"/>
  <c r="C1251" i="1"/>
  <c r="G1251" i="1" s="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D1203" i="1"/>
  <c r="C1203" i="1"/>
  <c r="G1203" i="1" s="1"/>
  <c r="H1202" i="1"/>
  <c r="G1202" i="1"/>
  <c r="D1202" i="1"/>
  <c r="C1202" i="1"/>
  <c r="D1201" i="1"/>
  <c r="C1201" i="1"/>
  <c r="G1201" i="1" s="1"/>
  <c r="H1200" i="1"/>
  <c r="G1200" i="1"/>
  <c r="D1200" i="1"/>
  <c r="C1200" i="1"/>
  <c r="H1199" i="1"/>
  <c r="G1199" i="1"/>
  <c r="D1199" i="1"/>
  <c r="C1199" i="1"/>
  <c r="H1198" i="1"/>
  <c r="D1198" i="1"/>
  <c r="G1198" i="1" s="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D1188" i="1"/>
  <c r="G1188" i="1" s="1"/>
  <c r="C1188" i="1"/>
  <c r="H1187" i="1"/>
  <c r="G1187" i="1"/>
  <c r="D1187" i="1"/>
  <c r="C1187" i="1"/>
  <c r="H1186" i="1"/>
  <c r="G1186" i="1"/>
  <c r="D1186" i="1"/>
  <c r="C1186" i="1"/>
  <c r="H1185" i="1"/>
  <c r="G1185" i="1"/>
  <c r="D1185" i="1"/>
  <c r="C1185" i="1"/>
  <c r="H1184" i="1"/>
  <c r="D1184" i="1"/>
  <c r="G1184" i="1" s="1"/>
  <c r="C1184" i="1"/>
  <c r="H1183" i="1"/>
  <c r="D1183" i="1"/>
  <c r="G1183" i="1" s="1"/>
  <c r="C1183" i="1"/>
  <c r="G1182" i="1"/>
  <c r="D1182" i="1"/>
  <c r="H1182" i="1" s="1"/>
  <c r="C1182" i="1"/>
  <c r="H1179" i="1"/>
  <c r="D1179" i="1"/>
  <c r="G1179" i="1" s="1"/>
  <c r="C1179" i="1"/>
  <c r="H1178" i="1"/>
  <c r="G1178" i="1"/>
  <c r="D1178" i="1"/>
  <c r="C1178" i="1"/>
  <c r="H1177" i="1"/>
  <c r="G1177" i="1"/>
  <c r="D1177" i="1"/>
  <c r="C1177" i="1"/>
  <c r="H1176" i="1"/>
  <c r="D1176" i="1"/>
  <c r="G1176" i="1" s="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D1161" i="1"/>
  <c r="G1161" i="1" s="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D1078" i="1"/>
  <c r="G1078" i="1" s="1"/>
  <c r="C1078" i="1"/>
  <c r="H1077" i="1"/>
  <c r="G1077" i="1"/>
  <c r="D1077" i="1"/>
  <c r="C1077" i="1"/>
  <c r="H1076" i="1"/>
  <c r="D1076" i="1"/>
  <c r="G1076" i="1" s="1"/>
  <c r="C1076" i="1"/>
  <c r="H1075" i="1"/>
  <c r="G1075" i="1"/>
  <c r="D1075"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D1060" i="1"/>
  <c r="G1060" i="1" s="1"/>
  <c r="C1060" i="1"/>
  <c r="H1059" i="1"/>
  <c r="D1059" i="1"/>
  <c r="G1059" i="1" s="1"/>
  <c r="C1059" i="1"/>
  <c r="H1058" i="1"/>
  <c r="G1058" i="1"/>
  <c r="D1058" i="1"/>
  <c r="C1058" i="1"/>
  <c r="G1057" i="1"/>
  <c r="D1057" i="1"/>
  <c r="H1057" i="1" s="1"/>
  <c r="C1057" i="1"/>
  <c r="H1056" i="1"/>
  <c r="G1056" i="1"/>
  <c r="D1056" i="1"/>
  <c r="C1056" i="1"/>
  <c r="D1055" i="1"/>
  <c r="H1055" i="1" s="1"/>
  <c r="C1055" i="1"/>
  <c r="H1054" i="1"/>
  <c r="G1054" i="1"/>
  <c r="D1054" i="1"/>
  <c r="C1054" i="1"/>
  <c r="H1053" i="1"/>
  <c r="G1053" i="1"/>
  <c r="D1053" i="1"/>
  <c r="C1053" i="1"/>
  <c r="H1052" i="1"/>
  <c r="D1052" i="1"/>
  <c r="G1052" i="1" s="1"/>
  <c r="C1052" i="1"/>
  <c r="H1051" i="1"/>
  <c r="G1051" i="1"/>
  <c r="D1051" i="1"/>
  <c r="C1051" i="1"/>
  <c r="D1050" i="1"/>
  <c r="G1050" i="1" s="1"/>
  <c r="C1050" i="1"/>
  <c r="D1049" i="1"/>
  <c r="H1049" i="1" s="1"/>
  <c r="C1049" i="1"/>
  <c r="H1048" i="1"/>
  <c r="G1048" i="1"/>
  <c r="D1048" i="1"/>
  <c r="C1048" i="1"/>
  <c r="H1047" i="1"/>
  <c r="D1047" i="1"/>
  <c r="G1047" i="1" s="1"/>
  <c r="C1047" i="1"/>
  <c r="G1046" i="1"/>
  <c r="D1046" i="1"/>
  <c r="H1046" i="1" s="1"/>
  <c r="C1046" i="1"/>
  <c r="G1045" i="1"/>
  <c r="D1045" i="1"/>
  <c r="H1045" i="1" s="1"/>
  <c r="C1045" i="1"/>
  <c r="H1044" i="1"/>
  <c r="G1044" i="1"/>
  <c r="D1044" i="1"/>
  <c r="C1044" i="1"/>
  <c r="H1043" i="1"/>
  <c r="G1043" i="1"/>
  <c r="D1043" i="1"/>
  <c r="C1043" i="1"/>
  <c r="H1042" i="1"/>
  <c r="G1042" i="1"/>
  <c r="D1042" i="1"/>
  <c r="C1042" i="1"/>
  <c r="D1041" i="1"/>
  <c r="H1041" i="1" s="1"/>
  <c r="C1041" i="1"/>
  <c r="D1040" i="1"/>
  <c r="H1040" i="1" s="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G1033" i="1" s="1"/>
  <c r="C1033" i="1"/>
  <c r="H1032" i="1"/>
  <c r="G1032" i="1"/>
  <c r="D1032" i="1"/>
  <c r="C1032" i="1"/>
  <c r="H1031" i="1"/>
  <c r="D1031" i="1"/>
  <c r="G1031" i="1" s="1"/>
  <c r="C1031" i="1"/>
  <c r="H1030" i="1"/>
  <c r="G1030" i="1"/>
  <c r="D1030" i="1"/>
  <c r="C1030" i="1"/>
  <c r="H1029" i="1"/>
  <c r="G1029" i="1"/>
  <c r="D1029" i="1"/>
  <c r="C1029" i="1"/>
  <c r="H1028" i="1"/>
  <c r="G1028" i="1"/>
  <c r="D1028" i="1"/>
  <c r="C1028" i="1"/>
  <c r="H1027" i="1"/>
  <c r="D1027" i="1"/>
  <c r="G1027" i="1" s="1"/>
  <c r="C1027" i="1"/>
  <c r="H1026" i="1"/>
  <c r="D1026" i="1"/>
  <c r="G1026" i="1" s="1"/>
  <c r="C1026" i="1"/>
  <c r="H1025" i="1"/>
  <c r="D1025" i="1"/>
  <c r="G1025" i="1" s="1"/>
  <c r="C1025" i="1"/>
  <c r="D1024" i="1"/>
  <c r="G1024" i="1" s="1"/>
  <c r="C1024" i="1"/>
  <c r="D1023" i="1"/>
  <c r="G1023" i="1" s="1"/>
  <c r="C1023" i="1"/>
  <c r="H1022" i="1"/>
  <c r="D1022" i="1"/>
  <c r="G1022" i="1" s="1"/>
  <c r="C1022" i="1"/>
  <c r="H1021" i="1"/>
  <c r="G1021" i="1"/>
  <c r="D1021" i="1"/>
  <c r="C1021" i="1"/>
  <c r="H1020" i="1"/>
  <c r="G1020" i="1"/>
  <c r="D1020" i="1"/>
  <c r="C1020" i="1"/>
  <c r="H1019" i="1"/>
  <c r="G1019" i="1"/>
  <c r="D1019" i="1"/>
  <c r="C1019" i="1"/>
  <c r="D1018" i="1"/>
  <c r="H1018" i="1" s="1"/>
  <c r="C1018" i="1"/>
  <c r="C1017" i="1"/>
  <c r="H1016" i="1"/>
  <c r="G1016" i="1"/>
  <c r="D1016" i="1"/>
  <c r="C1016" i="1"/>
  <c r="H1015" i="1"/>
  <c r="G1015" i="1"/>
  <c r="D1015" i="1"/>
  <c r="C1015" i="1"/>
  <c r="H1014" i="1"/>
  <c r="D1014" i="1"/>
  <c r="G1014" i="1" s="1"/>
  <c r="C1014" i="1"/>
  <c r="H1013" i="1"/>
  <c r="D1013" i="1"/>
  <c r="G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C737" i="1"/>
  <c r="H737" i="1" s="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D717" i="1"/>
  <c r="G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D678" i="1"/>
  <c r="G678" i="1" s="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G649" i="1" s="1"/>
  <c r="C649" i="1"/>
  <c r="D648" i="1"/>
  <c r="H648" i="1" s="1"/>
  <c r="C648" i="1"/>
  <c r="H647" i="1"/>
  <c r="G647" i="1"/>
  <c r="D647" i="1"/>
  <c r="C647" i="1"/>
  <c r="H646" i="1"/>
  <c r="D646" i="1"/>
  <c r="G646" i="1" s="1"/>
  <c r="C646" i="1"/>
  <c r="H645" i="1"/>
  <c r="D645" i="1"/>
  <c r="G645" i="1" s="1"/>
  <c r="C645" i="1"/>
  <c r="C642" i="1"/>
  <c r="H636" i="1"/>
  <c r="D636" i="1"/>
  <c r="G636" i="1" s="1"/>
  <c r="C636" i="1"/>
  <c r="D635" i="1"/>
  <c r="H635" i="1" s="1"/>
  <c r="C635" i="1"/>
  <c r="H632" i="1"/>
  <c r="G632" i="1"/>
  <c r="D632" i="1"/>
  <c r="C632" i="1"/>
  <c r="H631" i="1"/>
  <c r="G631" i="1"/>
  <c r="D631" i="1"/>
  <c r="C631"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D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C425" i="1"/>
  <c r="D423" i="1"/>
  <c r="G423" i="1" s="1"/>
  <c r="C423" i="1"/>
  <c r="D422" i="1"/>
  <c r="G422" i="1" s="1"/>
  <c r="C422" i="1"/>
  <c r="C421" i="1"/>
  <c r="G416" i="1"/>
  <c r="D416" i="1"/>
  <c r="H416" i="1" s="1"/>
  <c r="C416" i="1"/>
  <c r="D415" i="1"/>
  <c r="H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D375" i="1"/>
  <c r="G375" i="1" s="1"/>
  <c r="C375" i="1"/>
  <c r="D374" i="1"/>
  <c r="G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2" i="1"/>
  <c r="H302" i="1" s="1"/>
  <c r="C302" i="1"/>
  <c r="H301" i="1"/>
  <c r="D301" i="1"/>
  <c r="G301" i="1" s="1"/>
  <c r="C301" i="1"/>
  <c r="H300" i="1"/>
  <c r="G300" i="1"/>
  <c r="D300" i="1"/>
  <c r="C300" i="1"/>
  <c r="G299" i="1"/>
  <c r="D299" i="1"/>
  <c r="H299" i="1" s="1"/>
  <c r="C299"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D272" i="1"/>
  <c r="G272" i="1" s="1"/>
  <c r="C272" i="1"/>
  <c r="H271" i="1"/>
  <c r="G271" i="1"/>
  <c r="D271" i="1"/>
  <c r="C271" i="1"/>
  <c r="H270" i="1"/>
  <c r="D270" i="1"/>
  <c r="G270" i="1" s="1"/>
  <c r="C270" i="1"/>
  <c r="C269" i="1"/>
  <c r="H268" i="1"/>
  <c r="G268" i="1"/>
  <c r="D268" i="1"/>
  <c r="C268" i="1"/>
  <c r="H267" i="1"/>
  <c r="D267" i="1"/>
  <c r="G267" i="1" s="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D215" i="1"/>
  <c r="G215" i="1" s="1"/>
  <c r="C215" i="1"/>
  <c r="H214" i="1"/>
  <c r="G214" i="1"/>
  <c r="D214" i="1"/>
  <c r="C214" i="1"/>
  <c r="H213" i="1"/>
  <c r="D213" i="1"/>
  <c r="G213" i="1" s="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7" i="1"/>
  <c r="D197" i="1"/>
  <c r="G197" i="1" s="1"/>
  <c r="C197" i="1"/>
  <c r="H196" i="1"/>
  <c r="G196" i="1"/>
  <c r="D196" i="1"/>
  <c r="C196" i="1"/>
  <c r="H195" i="1"/>
  <c r="D195" i="1"/>
  <c r="G195" i="1" s="1"/>
  <c r="C195" i="1"/>
  <c r="H194" i="1"/>
  <c r="D194" i="1"/>
  <c r="G194" i="1" s="1"/>
  <c r="C194" i="1"/>
  <c r="H193" i="1"/>
  <c r="D193" i="1"/>
  <c r="G193" i="1" s="1"/>
  <c r="C193" i="1"/>
  <c r="H192" i="1"/>
  <c r="G192" i="1"/>
  <c r="D192" i="1"/>
  <c r="C192" i="1"/>
  <c r="H191" i="1"/>
  <c r="G191" i="1"/>
  <c r="D191" i="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D184" i="1"/>
  <c r="G184" i="1" s="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D177" i="1"/>
  <c r="G177" i="1" s="1"/>
  <c r="C177" i="1"/>
  <c r="H176" i="1"/>
  <c r="G176" i="1"/>
  <c r="D176" i="1"/>
  <c r="C176" i="1"/>
  <c r="H175" i="1"/>
  <c r="D175" i="1"/>
  <c r="G175" i="1" s="1"/>
  <c r="C175" i="1"/>
  <c r="H174" i="1"/>
  <c r="D174" i="1"/>
  <c r="G174" i="1" s="1"/>
  <c r="C174" i="1"/>
  <c r="H173" i="1"/>
  <c r="G173" i="1"/>
  <c r="D173" i="1"/>
  <c r="C173" i="1"/>
  <c r="H172" i="1"/>
  <c r="G172" i="1"/>
  <c r="D172" i="1"/>
  <c r="C172" i="1"/>
  <c r="H171" i="1"/>
  <c r="D171" i="1"/>
  <c r="G171" i="1" s="1"/>
  <c r="C171" i="1"/>
  <c r="H170" i="1"/>
  <c r="D170" i="1"/>
  <c r="G170" i="1" s="1"/>
  <c r="C170" i="1"/>
  <c r="H169" i="1"/>
  <c r="D169" i="1"/>
  <c r="G169" i="1" s="1"/>
  <c r="C169" i="1"/>
  <c r="H168" i="1"/>
  <c r="D168" i="1"/>
  <c r="G168" i="1" s="1"/>
  <c r="C168" i="1"/>
  <c r="H167" i="1"/>
  <c r="D167" i="1"/>
  <c r="G167" i="1" s="1"/>
  <c r="C167" i="1"/>
  <c r="D166" i="1"/>
  <c r="G166" i="1" s="1"/>
  <c r="C166" i="1"/>
  <c r="H165" i="1"/>
  <c r="D165" i="1"/>
  <c r="G165" i="1" s="1"/>
  <c r="C165" i="1"/>
  <c r="H164" i="1"/>
  <c r="G164" i="1"/>
  <c r="D164" i="1"/>
  <c r="C164" i="1"/>
  <c r="H163" i="1"/>
  <c r="D163" i="1"/>
  <c r="G163" i="1" s="1"/>
  <c r="C163" i="1"/>
  <c r="H162" i="1"/>
  <c r="D162" i="1"/>
  <c r="G162" i="1" s="1"/>
  <c r="C162" i="1"/>
  <c r="G161" i="1"/>
  <c r="D161" i="1"/>
  <c r="H161" i="1" s="1"/>
  <c r="C161" i="1"/>
  <c r="H159" i="1"/>
  <c r="G159" i="1"/>
  <c r="D159" i="1"/>
  <c r="C159" i="1"/>
  <c r="H158" i="1"/>
  <c r="D158" i="1"/>
  <c r="G158" i="1" s="1"/>
  <c r="C158" i="1"/>
  <c r="H157" i="1"/>
  <c r="G157" i="1"/>
  <c r="D157" i="1"/>
  <c r="C157" i="1"/>
  <c r="H156" i="1"/>
  <c r="G156" i="1"/>
  <c r="D156" i="1"/>
  <c r="C156" i="1"/>
  <c r="H155" i="1"/>
  <c r="G155" i="1"/>
  <c r="D155" i="1"/>
  <c r="C155" i="1"/>
  <c r="H154" i="1"/>
  <c r="D154" i="1"/>
  <c r="G154" i="1" s="1"/>
  <c r="C154" i="1"/>
  <c r="H153" i="1"/>
  <c r="D153" i="1"/>
  <c r="G153" i="1" s="1"/>
  <c r="C153" i="1"/>
  <c r="H152" i="1"/>
  <c r="G152" i="1"/>
  <c r="D152" i="1"/>
  <c r="C152" i="1"/>
  <c r="H151" i="1"/>
  <c r="D151" i="1"/>
  <c r="G151" i="1" s="1"/>
  <c r="C151" i="1"/>
  <c r="D150" i="1"/>
  <c r="H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D133" i="1"/>
  <c r="G133" i="1" s="1"/>
  <c r="C133" i="1"/>
  <c r="H132" i="1"/>
  <c r="D132" i="1"/>
  <c r="G132" i="1" s="1"/>
  <c r="C132" i="1"/>
  <c r="H131" i="1"/>
  <c r="G131" i="1"/>
  <c r="D131" i="1"/>
  <c r="C131" i="1"/>
  <c r="H129" i="1"/>
  <c r="G129" i="1"/>
  <c r="D129" i="1"/>
  <c r="C129" i="1"/>
  <c r="H128" i="1"/>
  <c r="G128" i="1"/>
  <c r="D128" i="1"/>
  <c r="C128" i="1"/>
  <c r="H127" i="1"/>
  <c r="G127" i="1"/>
  <c r="D127" i="1"/>
  <c r="C127" i="1"/>
  <c r="H126" i="1"/>
  <c r="D126" i="1"/>
  <c r="G126" i="1" s="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G79" i="1"/>
  <c r="D79" i="1"/>
  <c r="C79" i="1"/>
  <c r="C78" i="1"/>
  <c r="H77" i="1"/>
  <c r="G77" i="1"/>
  <c r="D77" i="1"/>
  <c r="C77" i="1"/>
  <c r="H76" i="1"/>
  <c r="G76" i="1"/>
  <c r="D76" i="1"/>
  <c r="C76" i="1"/>
  <c r="H75" i="1"/>
  <c r="G75" i="1"/>
  <c r="D75" i="1"/>
  <c r="C75" i="1"/>
  <c r="H74" i="1"/>
  <c r="G74" i="1"/>
  <c r="D74" i="1"/>
  <c r="C74" i="1"/>
  <c r="D73" i="1"/>
  <c r="H72" i="1"/>
  <c r="G72" i="1"/>
  <c r="D72" i="1"/>
  <c r="C72" i="1"/>
  <c r="H71" i="1"/>
  <c r="G71" i="1"/>
  <c r="D71" i="1"/>
  <c r="C71" i="1"/>
  <c r="D70" i="1"/>
  <c r="H69" i="1"/>
  <c r="G69" i="1"/>
  <c r="D69" i="1"/>
  <c r="C69" i="1"/>
  <c r="H68" i="1"/>
  <c r="G68" i="1"/>
  <c r="D68" i="1"/>
  <c r="C68" i="1"/>
  <c r="H67" i="1"/>
  <c r="G67" i="1"/>
  <c r="D67" i="1"/>
  <c r="C67" i="1"/>
  <c r="H66" i="1"/>
  <c r="D66" i="1"/>
  <c r="G66" i="1" s="1"/>
  <c r="C66" i="1"/>
  <c r="G65" i="1"/>
  <c r="D65" i="1"/>
  <c r="H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D5" i="7" l="1"/>
  <c r="C1538" i="1" s="1"/>
  <c r="H34" i="3"/>
  <c r="C1555" i="1"/>
  <c r="C1556" i="1"/>
  <c r="H1558" i="1"/>
  <c r="G1558" i="1"/>
  <c r="E326" i="9"/>
  <c r="B326" i="9" s="1"/>
  <c r="G737" i="1"/>
  <c r="G1681" i="1"/>
  <c r="G1683" i="1"/>
  <c r="G1613" i="1"/>
  <c r="H1594" i="1"/>
  <c r="G1610" i="1"/>
  <c r="C1585" i="1"/>
  <c r="H1585" i="1" s="1"/>
  <c r="G1606" i="1"/>
  <c r="G1602" i="1"/>
  <c r="G1586" i="1"/>
  <c r="G1585" i="1"/>
  <c r="G1388" i="1"/>
  <c r="G1387" i="1"/>
  <c r="G1386" i="1"/>
  <c r="G1385" i="1"/>
  <c r="H1383" i="1"/>
  <c r="G1383" i="1"/>
  <c r="E340" i="9"/>
  <c r="B340" i="9" s="1"/>
  <c r="G1342" i="1"/>
  <c r="G1340" i="1"/>
  <c r="G1306" i="1"/>
  <c r="G1305" i="1"/>
  <c r="G1292" i="1"/>
  <c r="H1201" i="1"/>
  <c r="H1203" i="1"/>
  <c r="F197" i="5"/>
  <c r="E36" i="9"/>
  <c r="B36" i="9" s="1"/>
  <c r="E311" i="9"/>
  <c r="B311" i="9" s="1"/>
  <c r="E327" i="9"/>
  <c r="B327" i="9" s="1"/>
  <c r="E329" i="9"/>
  <c r="B329" i="9" s="1"/>
  <c r="J1558" i="1"/>
  <c r="G1260" i="1"/>
  <c r="H1260" i="1"/>
  <c r="F256" i="5"/>
  <c r="G635" i="1"/>
  <c r="G1055" i="1"/>
  <c r="H1050" i="1"/>
  <c r="G1049" i="1"/>
  <c r="H1033" i="1"/>
  <c r="G1018" i="1"/>
  <c r="H1023" i="1"/>
  <c r="G1522" i="1"/>
  <c r="I30" i="3"/>
  <c r="D1510" i="1"/>
  <c r="E320" i="9"/>
  <c r="B320" i="9" s="1"/>
  <c r="E26" i="9"/>
  <c r="B26" i="9" s="1"/>
  <c r="G648" i="1"/>
  <c r="H649" i="1"/>
  <c r="H423" i="1"/>
  <c r="G415" i="1"/>
  <c r="G414" i="1"/>
  <c r="G302" i="1"/>
  <c r="H298" i="1"/>
  <c r="H422" i="1"/>
  <c r="E37" i="9"/>
  <c r="B37" i="9" s="1"/>
  <c r="E307" i="9"/>
  <c r="B307" i="9" s="1"/>
  <c r="E31" i="9"/>
  <c r="B31" i="9" s="1"/>
  <c r="E312" i="9"/>
  <c r="B312" i="9" s="1"/>
  <c r="E322" i="9"/>
  <c r="B322" i="9" s="1"/>
  <c r="E324" i="9"/>
  <c r="B324" i="9" s="1"/>
  <c r="F239" i="9"/>
  <c r="B239" i="9" s="1"/>
  <c r="F656" i="4"/>
  <c r="G421" i="1"/>
  <c r="H421" i="1"/>
  <c r="E648" i="4"/>
  <c r="D642" i="1" s="1"/>
  <c r="F412" i="4"/>
  <c r="H374" i="1"/>
  <c r="E373" i="4"/>
  <c r="D368" i="1" s="1"/>
  <c r="F379" i="4"/>
  <c r="F426" i="4"/>
  <c r="E294" i="9"/>
  <c r="B294" i="9" s="1"/>
  <c r="E273" i="4"/>
  <c r="F269" i="4"/>
  <c r="E82" i="9"/>
  <c r="B82" i="9" s="1"/>
  <c r="E262" i="4"/>
  <c r="D258" i="1" s="1"/>
  <c r="E202" i="4"/>
  <c r="D198" i="1" s="1"/>
  <c r="G190" i="1"/>
  <c r="E50" i="9"/>
  <c r="B50" i="9" s="1"/>
  <c r="H177" i="1"/>
  <c r="H166" i="1"/>
  <c r="G150" i="1"/>
  <c r="E153" i="4"/>
  <c r="D149" i="1" s="1"/>
  <c r="F125" i="4"/>
  <c r="F236" i="9"/>
  <c r="B236" i="9" s="1"/>
  <c r="E46" i="9"/>
  <c r="B46" i="9" s="1"/>
  <c r="E35" i="9"/>
  <c r="G64" i="1"/>
  <c r="E49" i="4"/>
  <c r="D45" i="1" s="1"/>
  <c r="E34" i="9"/>
  <c r="B34" i="9" s="1"/>
  <c r="G1266" i="1"/>
  <c r="G1264" i="1"/>
  <c r="G1265" i="1"/>
  <c r="E255" i="5"/>
  <c r="D1259" i="1" s="1"/>
  <c r="E303" i="9"/>
  <c r="B303" i="9" s="1"/>
  <c r="F252" i="5"/>
  <c r="F181" i="5"/>
  <c r="H316" i="9"/>
  <c r="F341" i="9"/>
  <c r="B341" i="9" s="1"/>
  <c r="G1040" i="1"/>
  <c r="G1041" i="1"/>
  <c r="H1024" i="1"/>
  <c r="F19" i="5"/>
  <c r="F13" i="5"/>
  <c r="G78" i="1"/>
  <c r="H78" i="1"/>
  <c r="G102" i="1"/>
  <c r="H102" i="1"/>
  <c r="G623" i="1"/>
  <c r="H623" i="1"/>
  <c r="H1557" i="1"/>
  <c r="G1557" i="1"/>
  <c r="J1557" i="1"/>
  <c r="H1579" i="1"/>
  <c r="G1579" i="1"/>
  <c r="J1579" i="1"/>
  <c r="E6" i="7"/>
  <c r="D1540" i="1"/>
  <c r="G1540" i="1" s="1"/>
  <c r="I34" i="3"/>
  <c r="D1555" i="1"/>
  <c r="H1555" i="1" s="1"/>
  <c r="H1568" i="1"/>
  <c r="G1568" i="1"/>
  <c r="I1568" i="1" s="1"/>
  <c r="J1568" i="1"/>
  <c r="C70" i="1"/>
  <c r="C73" i="1"/>
  <c r="C565" i="1"/>
  <c r="C591" i="1"/>
  <c r="C603" i="1"/>
  <c r="H1460" i="1"/>
  <c r="H1464" i="1"/>
  <c r="H1468" i="1"/>
  <c r="H1472" i="1"/>
  <c r="H1476" i="1"/>
  <c r="H1480" i="1"/>
  <c r="H1484" i="1"/>
  <c r="H1488" i="1"/>
  <c r="H1492" i="1"/>
  <c r="H1496" i="1"/>
  <c r="H1500" i="1"/>
  <c r="H1504" i="1"/>
  <c r="H1508" i="1"/>
  <c r="H1512" i="1"/>
  <c r="H1516" i="1"/>
  <c r="H1520" i="1"/>
  <c r="H1524" i="1"/>
  <c r="H1528" i="1"/>
  <c r="H1532" i="1"/>
  <c r="H1536" i="1"/>
  <c r="J1547" i="1"/>
  <c r="G1555" i="1"/>
  <c r="H1563" i="1"/>
  <c r="G1563" i="1"/>
  <c r="H1566" i="1"/>
  <c r="G1566" i="1"/>
  <c r="J1566" i="1"/>
  <c r="H1576" i="1"/>
  <c r="G1576" i="1"/>
  <c r="J1576" i="1"/>
  <c r="F178" i="4"/>
  <c r="D164" i="4"/>
  <c r="F263" i="4"/>
  <c r="D262" i="4"/>
  <c r="D630" i="1"/>
  <c r="H1459" i="1"/>
  <c r="H1463" i="1"/>
  <c r="H1467" i="1"/>
  <c r="H1471" i="1"/>
  <c r="H1475" i="1"/>
  <c r="H1479" i="1"/>
  <c r="H1483" i="1"/>
  <c r="H1487" i="1"/>
  <c r="H1491" i="1"/>
  <c r="H1495" i="1"/>
  <c r="H1499" i="1"/>
  <c r="H1503" i="1"/>
  <c r="H1507" i="1"/>
  <c r="H1511" i="1"/>
  <c r="H1515" i="1"/>
  <c r="H1519" i="1"/>
  <c r="H1523" i="1"/>
  <c r="H1527" i="1"/>
  <c r="H1531" i="1"/>
  <c r="H1535" i="1"/>
  <c r="G1541" i="1"/>
  <c r="I1541" i="1" s="1"/>
  <c r="J1541" i="1"/>
  <c r="H1542" i="1"/>
  <c r="I1542" i="1" s="1"/>
  <c r="G1543" i="1"/>
  <c r="I1543" i="1" s="1"/>
  <c r="J1543" i="1"/>
  <c r="H1544" i="1"/>
  <c r="I1544" i="1" s="1"/>
  <c r="G1545" i="1"/>
  <c r="I1545" i="1" s="1"/>
  <c r="J1545" i="1"/>
  <c r="H1546" i="1"/>
  <c r="I1546" i="1" s="1"/>
  <c r="H1549" i="1"/>
  <c r="G1549" i="1"/>
  <c r="H1551" i="1"/>
  <c r="G1551" i="1"/>
  <c r="H1553" i="1"/>
  <c r="G1553" i="1"/>
  <c r="J1553" i="1"/>
  <c r="H1556" i="1"/>
  <c r="G1556" i="1"/>
  <c r="H1561" i="1"/>
  <c r="G1561" i="1"/>
  <c r="J1561" i="1"/>
  <c r="H1564" i="1"/>
  <c r="G1564" i="1"/>
  <c r="J1564" i="1"/>
  <c r="H1574" i="1"/>
  <c r="G1574" i="1"/>
  <c r="I1574" i="1" s="1"/>
  <c r="J1574" i="1"/>
  <c r="H1584" i="1"/>
  <c r="G1584" i="1"/>
  <c r="H1588" i="1"/>
  <c r="G1588" i="1"/>
  <c r="H1592" i="1"/>
  <c r="G1592" i="1"/>
  <c r="H1596" i="1"/>
  <c r="G1596" i="1"/>
  <c r="H1600" i="1"/>
  <c r="G1600" i="1"/>
  <c r="H1604" i="1"/>
  <c r="G1604" i="1"/>
  <c r="H1608" i="1"/>
  <c r="G1608" i="1"/>
  <c r="H1612" i="1"/>
  <c r="G1612" i="1"/>
  <c r="H1616" i="1"/>
  <c r="G1616" i="1"/>
  <c r="H1620" i="1"/>
  <c r="G1620" i="1"/>
  <c r="H1624" i="1"/>
  <c r="G1624" i="1"/>
  <c r="F106" i="4"/>
  <c r="E164" i="4"/>
  <c r="D160" i="1" s="1"/>
  <c r="F165" i="4"/>
  <c r="D7" i="5"/>
  <c r="H1559" i="1"/>
  <c r="G1559" i="1"/>
  <c r="J1559" i="1"/>
  <c r="H1570" i="1"/>
  <c r="G1570" i="1"/>
  <c r="J1570" i="1"/>
  <c r="H1581" i="1"/>
  <c r="G1581" i="1"/>
  <c r="I1581" i="1" s="1"/>
  <c r="J1581" i="1"/>
  <c r="D51" i="8"/>
  <c r="C1634" i="1"/>
  <c r="G1674" i="1"/>
  <c r="H1674" i="1"/>
  <c r="D49" i="4"/>
  <c r="F64" i="4"/>
  <c r="F135" i="4"/>
  <c r="D134" i="4"/>
  <c r="F431" i="4"/>
  <c r="F467" i="4"/>
  <c r="D466" i="4"/>
  <c r="E479" i="4"/>
  <c r="D473" i="1" s="1"/>
  <c r="D522" i="4"/>
  <c r="F529" i="4"/>
  <c r="G156" i="9"/>
  <c r="E156" i="9" s="1"/>
  <c r="B156" i="9" s="1"/>
  <c r="F607" i="4"/>
  <c r="F70" i="5"/>
  <c r="G336" i="9"/>
  <c r="F178" i="5"/>
  <c r="D177" i="5"/>
  <c r="E141" i="6"/>
  <c r="I27" i="3"/>
  <c r="D44" i="8"/>
  <c r="G1583" i="1"/>
  <c r="G1587" i="1"/>
  <c r="G1591" i="1"/>
  <c r="G1595" i="1"/>
  <c r="G1599" i="1"/>
  <c r="G1603" i="1"/>
  <c r="G1607" i="1"/>
  <c r="G1611" i="1"/>
  <c r="G1615" i="1"/>
  <c r="G1619" i="1"/>
  <c r="G1623" i="1"/>
  <c r="G1627" i="1"/>
  <c r="G1631" i="1"/>
  <c r="G1636" i="1"/>
  <c r="G1639" i="1"/>
  <c r="H1642" i="1"/>
  <c r="G1644" i="1"/>
  <c r="G1647" i="1"/>
  <c r="H1650" i="1"/>
  <c r="G1652" i="1"/>
  <c r="G1655" i="1"/>
  <c r="H1658" i="1"/>
  <c r="G1660" i="1"/>
  <c r="G1663" i="1"/>
  <c r="H1666" i="1"/>
  <c r="G1668" i="1"/>
  <c r="G1671" i="1"/>
  <c r="G1676" i="1"/>
  <c r="G1679" i="1"/>
  <c r="H1682" i="1"/>
  <c r="G1684" i="1"/>
  <c r="D7" i="4"/>
  <c r="D43" i="4"/>
  <c r="F82" i="4"/>
  <c r="F83" i="4"/>
  <c r="F153" i="4"/>
  <c r="F194" i="4"/>
  <c r="D230" i="4"/>
  <c r="F237" i="4"/>
  <c r="D309" i="4"/>
  <c r="F314" i="4"/>
  <c r="F322" i="4"/>
  <c r="D321" i="4"/>
  <c r="F585" i="4"/>
  <c r="D584" i="4"/>
  <c r="D647" i="4"/>
  <c r="E12" i="5"/>
  <c r="F35" i="5"/>
  <c r="F71" i="5"/>
  <c r="F136" i="5"/>
  <c r="D135" i="5"/>
  <c r="D69" i="5" s="1"/>
  <c r="H336" i="9"/>
  <c r="E177" i="5"/>
  <c r="D274" i="5"/>
  <c r="F277" i="5"/>
  <c r="F43" i="6"/>
  <c r="D35" i="6"/>
  <c r="H33" i="3"/>
  <c r="F203" i="4"/>
  <c r="D202" i="4"/>
  <c r="E308" i="4"/>
  <c r="E321" i="4"/>
  <c r="D316" i="1" s="1"/>
  <c r="D361" i="4"/>
  <c r="F366" i="4"/>
  <c r="F374" i="4"/>
  <c r="D373" i="4"/>
  <c r="E647" i="4"/>
  <c r="D641" i="1" s="1"/>
  <c r="E431" i="4"/>
  <c r="E466" i="4"/>
  <c r="D460" i="1" s="1"/>
  <c r="F537" i="4"/>
  <c r="D536" i="4"/>
  <c r="E584" i="4"/>
  <c r="D578" i="1" s="1"/>
  <c r="E69" i="5"/>
  <c r="G315" i="9"/>
  <c r="E315" i="9" s="1"/>
  <c r="B315" i="9" s="1"/>
  <c r="G316" i="9"/>
  <c r="E316" i="9" s="1"/>
  <c r="B316" i="9" s="1"/>
  <c r="D147" i="5"/>
  <c r="F150" i="5"/>
  <c r="G339" i="9"/>
  <c r="E339" i="9" s="1"/>
  <c r="B339" i="9" s="1"/>
  <c r="F219" i="5"/>
  <c r="F5" i="6"/>
  <c r="H27" i="3"/>
  <c r="F278" i="4"/>
  <c r="F427" i="4"/>
  <c r="F636" i="4"/>
  <c r="E314" i="9"/>
  <c r="B314" i="9" s="1"/>
  <c r="D114" i="6"/>
  <c r="H24" i="9"/>
  <c r="G24" i="9"/>
  <c r="E24" i="9" s="1"/>
  <c r="E337" i="9"/>
  <c r="B337" i="9" s="1"/>
  <c r="E338" i="9"/>
  <c r="B338" i="9" s="1"/>
  <c r="B27" i="9"/>
  <c r="B35" i="9"/>
  <c r="B43" i="9"/>
  <c r="B51" i="9"/>
  <c r="B59" i="9"/>
  <c r="B67" i="9"/>
  <c r="B140" i="9"/>
  <c r="B148" i="9"/>
  <c r="B160" i="9"/>
  <c r="B168" i="9"/>
  <c r="H179" i="9"/>
  <c r="G218" i="9"/>
  <c r="E218" i="9" s="1"/>
  <c r="B218" i="9" s="1"/>
  <c r="G226" i="9"/>
  <c r="E226" i="9" s="1"/>
  <c r="B226" i="9" s="1"/>
  <c r="H310" i="9"/>
  <c r="G310" i="9"/>
  <c r="H309" i="9"/>
  <c r="M228" i="9"/>
  <c r="G227" i="9"/>
  <c r="E227" i="9" s="1"/>
  <c r="B227" i="9" s="1"/>
  <c r="G223" i="9"/>
  <c r="E223" i="9" s="1"/>
  <c r="B223" i="9" s="1"/>
  <c r="G219" i="9"/>
  <c r="E219" i="9" s="1"/>
  <c r="B219" i="9" s="1"/>
  <c r="G215" i="9"/>
  <c r="E215" i="9" s="1"/>
  <c r="B215" i="9" s="1"/>
  <c r="G179" i="9"/>
  <c r="E179" i="9" s="1"/>
  <c r="B179" i="9" s="1"/>
  <c r="G178" i="9"/>
  <c r="E178" i="9" s="1"/>
  <c r="B178" i="9" s="1"/>
  <c r="G177" i="9"/>
  <c r="E177" i="9" s="1"/>
  <c r="B177" i="9" s="1"/>
  <c r="G176" i="9"/>
  <c r="E176" i="9" s="1"/>
  <c r="B176" i="9" s="1"/>
  <c r="G175" i="9"/>
  <c r="E175" i="9" s="1"/>
  <c r="B175" i="9" s="1"/>
  <c r="G174" i="9"/>
  <c r="E174" i="9" s="1"/>
  <c r="B174" i="9" s="1"/>
  <c r="G309" i="9"/>
  <c r="E309" i="9" s="1"/>
  <c r="B309" i="9" s="1"/>
  <c r="G302" i="9"/>
  <c r="E302" i="9" s="1"/>
  <c r="B302" i="9" s="1"/>
  <c r="G300" i="9"/>
  <c r="E300" i="9" s="1"/>
  <c r="B300" i="9" s="1"/>
  <c r="L228" i="9"/>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G225" i="9"/>
  <c r="E225" i="9" s="1"/>
  <c r="B225" i="9" s="1"/>
  <c r="G221" i="9"/>
  <c r="E221" i="9" s="1"/>
  <c r="B221" i="9" s="1"/>
  <c r="G217" i="9"/>
  <c r="E217" i="9" s="1"/>
  <c r="B217"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H308" i="9"/>
  <c r="E308" i="9" s="1"/>
  <c r="B308" i="9" s="1"/>
  <c r="B112" i="9"/>
  <c r="B116" i="9"/>
  <c r="B120" i="9"/>
  <c r="B124" i="9"/>
  <c r="B128" i="9"/>
  <c r="B132" i="9"/>
  <c r="B136" i="9"/>
  <c r="B144" i="9"/>
  <c r="B152" i="9"/>
  <c r="G180" i="9"/>
  <c r="E180" i="9" s="1"/>
  <c r="B180" i="9" s="1"/>
  <c r="G214" i="9"/>
  <c r="E214" i="9" s="1"/>
  <c r="B214" i="9" s="1"/>
  <c r="G222" i="9"/>
  <c r="E222" i="9" s="1"/>
  <c r="B222" i="9" s="1"/>
  <c r="B318" i="9"/>
  <c r="F298" i="9"/>
  <c r="B304" i="9"/>
  <c r="B330" i="9"/>
  <c r="H1540" i="1" l="1"/>
  <c r="I1558" i="1"/>
  <c r="F228" i="9"/>
  <c r="B228" i="9" s="1"/>
  <c r="G642" i="1"/>
  <c r="H642" i="1"/>
  <c r="E360" i="4"/>
  <c r="D355" i="1" s="1"/>
  <c r="D269" i="1"/>
  <c r="F273" i="4"/>
  <c r="E152" i="4"/>
  <c r="D148" i="1" s="1"/>
  <c r="G149" i="1"/>
  <c r="H149" i="1"/>
  <c r="E6" i="4"/>
  <c r="H1259" i="1"/>
  <c r="G1259" i="1"/>
  <c r="F255" i="5"/>
  <c r="E251" i="5"/>
  <c r="F69" i="5"/>
  <c r="H23" i="3"/>
  <c r="C1074" i="1"/>
  <c r="E310" i="9"/>
  <c r="B310" i="9" s="1"/>
  <c r="H30" i="3"/>
  <c r="F114" i="6"/>
  <c r="C1510" i="1"/>
  <c r="D141" i="6"/>
  <c r="I23" i="3"/>
  <c r="D1074" i="1"/>
  <c r="E417" i="4"/>
  <c r="D412" i="1" s="1"/>
  <c r="D303" i="1"/>
  <c r="F274" i="5"/>
  <c r="C1278" i="1"/>
  <c r="F647" i="4"/>
  <c r="C641" i="1"/>
  <c r="F230" i="4"/>
  <c r="C226" i="1"/>
  <c r="E336" i="9"/>
  <c r="B336" i="9" s="1"/>
  <c r="F466" i="4"/>
  <c r="C460" i="1"/>
  <c r="F134" i="4"/>
  <c r="C130" i="1"/>
  <c r="I1570" i="1"/>
  <c r="H22" i="3"/>
  <c r="D6" i="5"/>
  <c r="C1012" i="1"/>
  <c r="I18" i="3"/>
  <c r="I1564" i="1"/>
  <c r="I1553" i="1"/>
  <c r="I1549" i="1"/>
  <c r="G630" i="1"/>
  <c r="H630" i="1"/>
  <c r="F164" i="4"/>
  <c r="D152" i="4"/>
  <c r="C160" i="1"/>
  <c r="G591" i="1"/>
  <c r="H591" i="1"/>
  <c r="E422" i="4"/>
  <c r="I1579" i="1"/>
  <c r="B24" i="9"/>
  <c r="G348" i="9"/>
  <c r="E348" i="9" s="1"/>
  <c r="F147" i="5"/>
  <c r="C1152" i="1"/>
  <c r="E430" i="4"/>
  <c r="D425" i="1"/>
  <c r="F202" i="4"/>
  <c r="C198" i="1"/>
  <c r="H28" i="3"/>
  <c r="F35" i="6"/>
  <c r="C1431" i="1"/>
  <c r="I24" i="3"/>
  <c r="H19" i="9"/>
  <c r="E19" i="9" s="1"/>
  <c r="B19" i="9" s="1"/>
  <c r="D1181" i="1"/>
  <c r="F584" i="4"/>
  <c r="C578" i="1"/>
  <c r="F43" i="4"/>
  <c r="C39" i="1"/>
  <c r="I31" i="3"/>
  <c r="D1537" i="1"/>
  <c r="D251" i="5"/>
  <c r="E418" i="4"/>
  <c r="D413" i="1" s="1"/>
  <c r="E535" i="4"/>
  <c r="G565" i="1"/>
  <c r="H565" i="1"/>
  <c r="B207" i="9"/>
  <c r="F536" i="4"/>
  <c r="D535" i="4"/>
  <c r="C530" i="1"/>
  <c r="F361" i="4"/>
  <c r="D360" i="4"/>
  <c r="C356" i="1"/>
  <c r="F309" i="4"/>
  <c r="D308" i="4"/>
  <c r="C304" i="1"/>
  <c r="D6" i="4"/>
  <c r="F7" i="4"/>
  <c r="C3" i="1"/>
  <c r="K1481" i="9"/>
  <c r="G344" i="9"/>
  <c r="E344" i="9" s="1"/>
  <c r="B344" i="9" s="1"/>
  <c r="I39" i="3"/>
  <c r="C1621" i="1"/>
  <c r="D176" i="5"/>
  <c r="H24" i="3"/>
  <c r="F177" i="5"/>
  <c r="C1181" i="1"/>
  <c r="F522" i="4"/>
  <c r="C516" i="1"/>
  <c r="D430" i="4"/>
  <c r="G1634" i="1"/>
  <c r="H1634" i="1"/>
  <c r="I1551" i="1"/>
  <c r="F262" i="4"/>
  <c r="C258" i="1"/>
  <c r="I1566" i="1"/>
  <c r="G73" i="1"/>
  <c r="H73" i="1"/>
  <c r="F373" i="4"/>
  <c r="C368" i="1"/>
  <c r="F135" i="5"/>
  <c r="C1140" i="1"/>
  <c r="E7" i="5"/>
  <c r="F7" i="5" s="1"/>
  <c r="D1017" i="1"/>
  <c r="F321" i="4"/>
  <c r="C316" i="1"/>
  <c r="G473" i="1"/>
  <c r="H473" i="1"/>
  <c r="F49" i="4"/>
  <c r="C45" i="1"/>
  <c r="D45" i="8"/>
  <c r="C1628" i="1"/>
  <c r="I1559" i="1"/>
  <c r="F12" i="5"/>
  <c r="I1561" i="1"/>
  <c r="I1576" i="1"/>
  <c r="G603" i="1"/>
  <c r="H603" i="1"/>
  <c r="G70" i="1"/>
  <c r="H70" i="1"/>
  <c r="E5" i="7"/>
  <c r="D1539" i="1"/>
  <c r="I1557" i="1"/>
  <c r="E299" i="4" l="1"/>
  <c r="G269" i="1"/>
  <c r="H269" i="1"/>
  <c r="D2" i="1"/>
  <c r="I17" i="3"/>
  <c r="I25" i="3"/>
  <c r="D1255" i="1"/>
  <c r="E176" i="5"/>
  <c r="D1180" i="1" s="1"/>
  <c r="H1539" i="1"/>
  <c r="G1539" i="1"/>
  <c r="G45" i="1"/>
  <c r="H45" i="1"/>
  <c r="F430" i="4"/>
  <c r="D639" i="4"/>
  <c r="C424" i="1"/>
  <c r="G530" i="1"/>
  <c r="H530" i="1"/>
  <c r="G39" i="1"/>
  <c r="H39" i="1"/>
  <c r="G1431" i="1"/>
  <c r="H1431" i="1"/>
  <c r="G160" i="1"/>
  <c r="H160" i="1"/>
  <c r="G299" i="9"/>
  <c r="C1011" i="1"/>
  <c r="G130" i="1"/>
  <c r="H130" i="1"/>
  <c r="G1510" i="1"/>
  <c r="H1510" i="1"/>
  <c r="G1140" i="1"/>
  <c r="H1140" i="1"/>
  <c r="G516" i="1"/>
  <c r="H516" i="1"/>
  <c r="F6" i="4"/>
  <c r="H17" i="3"/>
  <c r="D422" i="4"/>
  <c r="C2" i="1"/>
  <c r="G356" i="1"/>
  <c r="H356" i="1"/>
  <c r="D640" i="4"/>
  <c r="F535" i="4"/>
  <c r="C529" i="1"/>
  <c r="F251" i="5"/>
  <c r="H25" i="3"/>
  <c r="C1255" i="1"/>
  <c r="G425" i="1"/>
  <c r="H425" i="1"/>
  <c r="E347" i="9"/>
  <c r="B348" i="9"/>
  <c r="E643" i="4"/>
  <c r="D417" i="1"/>
  <c r="D299" i="4"/>
  <c r="F152" i="4"/>
  <c r="H18" i="3"/>
  <c r="C148" i="1"/>
  <c r="G226" i="1"/>
  <c r="H226" i="1"/>
  <c r="G1278" i="1"/>
  <c r="H1278" i="1"/>
  <c r="G1074" i="1"/>
  <c r="H1074" i="1"/>
  <c r="G316" i="1"/>
  <c r="H316" i="1"/>
  <c r="I33" i="3"/>
  <c r="D1538" i="1"/>
  <c r="G346" i="9"/>
  <c r="E346" i="9" s="1"/>
  <c r="H1628" i="1"/>
  <c r="G1628" i="1"/>
  <c r="D418" i="4"/>
  <c r="F360" i="4"/>
  <c r="C355" i="1"/>
  <c r="G578" i="1"/>
  <c r="H578" i="1"/>
  <c r="E639" i="4"/>
  <c r="D633" i="1" s="1"/>
  <c r="D424" i="1"/>
  <c r="E301" i="4"/>
  <c r="D297" i="1" s="1"/>
  <c r="E423" i="4"/>
  <c r="D295" i="1"/>
  <c r="E300" i="4"/>
  <c r="D296" i="1" s="1"/>
  <c r="G460" i="1"/>
  <c r="H460" i="1"/>
  <c r="G1017" i="1"/>
  <c r="H1017" i="1"/>
  <c r="G368" i="1"/>
  <c r="H368" i="1"/>
  <c r="C1180" i="1"/>
  <c r="G304" i="1"/>
  <c r="H304" i="1"/>
  <c r="I40" i="3"/>
  <c r="C1622" i="1"/>
  <c r="G343" i="9"/>
  <c r="E343" i="9" s="1"/>
  <c r="I22" i="3"/>
  <c r="E6" i="5"/>
  <c r="D1012" i="1"/>
  <c r="G1012" i="1" s="1"/>
  <c r="G258" i="1"/>
  <c r="H258" i="1"/>
  <c r="G1181" i="1"/>
  <c r="H1181" i="1"/>
  <c r="H1621" i="1"/>
  <c r="G1621" i="1"/>
  <c r="H11" i="3"/>
  <c r="G3" i="1"/>
  <c r="H3" i="1"/>
  <c r="D417" i="4"/>
  <c r="F308" i="4"/>
  <c r="C303" i="1"/>
  <c r="E640" i="4"/>
  <c r="D634" i="1" s="1"/>
  <c r="D529" i="1"/>
  <c r="G198" i="1"/>
  <c r="H198" i="1"/>
  <c r="G1152" i="1"/>
  <c r="H1152" i="1"/>
  <c r="G641" i="1"/>
  <c r="H641" i="1"/>
  <c r="F141" i="6"/>
  <c r="H31" i="3"/>
  <c r="C1537" i="1"/>
  <c r="F176" i="5" l="1"/>
  <c r="H1012" i="1"/>
  <c r="N3" i="9"/>
  <c r="H299" i="9"/>
  <c r="E299" i="9" s="1"/>
  <c r="D1011" i="1"/>
  <c r="G1011" i="1" s="1"/>
  <c r="B346" i="9"/>
  <c r="E345" i="9"/>
  <c r="I10" i="3" s="1"/>
  <c r="D637" i="1"/>
  <c r="H8" i="3"/>
  <c r="F417" i="4"/>
  <c r="C412" i="1"/>
  <c r="E425" i="4"/>
  <c r="D420" i="1" s="1"/>
  <c r="E644" i="4"/>
  <c r="D418" i="1"/>
  <c r="H20" i="9"/>
  <c r="F418" i="4"/>
  <c r="C413" i="1"/>
  <c r="H1538" i="1"/>
  <c r="G1538" i="1"/>
  <c r="E424" i="4"/>
  <c r="D419" i="1" s="1"/>
  <c r="G529" i="1"/>
  <c r="H529" i="1"/>
  <c r="F6" i="5"/>
  <c r="G424" i="1"/>
  <c r="H424" i="1"/>
  <c r="G1537" i="1"/>
  <c r="H1537" i="1"/>
  <c r="E342" i="9"/>
  <c r="I11" i="3" s="1"/>
  <c r="B343" i="9"/>
  <c r="D423" i="4"/>
  <c r="F299" i="4"/>
  <c r="C295" i="1"/>
  <c r="D301" i="4"/>
  <c r="G1255" i="1"/>
  <c r="H1255" i="1"/>
  <c r="G2" i="1"/>
  <c r="H2" i="1"/>
  <c r="D300" i="4"/>
  <c r="H9" i="3"/>
  <c r="F639" i="4"/>
  <c r="C633" i="1"/>
  <c r="G303" i="1"/>
  <c r="H303" i="1"/>
  <c r="G1622" i="1"/>
  <c r="H1622" i="1"/>
  <c r="G1180" i="1"/>
  <c r="H1180" i="1"/>
  <c r="G355" i="1"/>
  <c r="H355" i="1"/>
  <c r="G148" i="1"/>
  <c r="H148" i="1"/>
  <c r="F640" i="4"/>
  <c r="C634" i="1"/>
  <c r="D424" i="4"/>
  <c r="F422" i="4"/>
  <c r="D643" i="4"/>
  <c r="C417" i="1"/>
  <c r="G306" i="9"/>
  <c r="E306" i="9" s="1"/>
  <c r="B306" i="9" s="1"/>
  <c r="H1011" i="1" l="1"/>
  <c r="F424" i="4"/>
  <c r="C419" i="1"/>
  <c r="B299" i="9"/>
  <c r="G417" i="1"/>
  <c r="H417" i="1"/>
  <c r="G634" i="1"/>
  <c r="H634" i="1"/>
  <c r="G633" i="1"/>
  <c r="H633" i="1"/>
  <c r="F300" i="4"/>
  <c r="C296" i="1"/>
  <c r="G412" i="1"/>
  <c r="H412" i="1"/>
  <c r="F643" i="4"/>
  <c r="C637" i="1"/>
  <c r="D644" i="4"/>
  <c r="D645" i="4" s="1"/>
  <c r="D425" i="4"/>
  <c r="F423" i="4"/>
  <c r="C418" i="1"/>
  <c r="G20" i="9"/>
  <c r="E20" i="9" s="1"/>
  <c r="B20" i="9" s="1"/>
  <c r="K3" i="9"/>
  <c r="I9" i="3"/>
  <c r="F301" i="4"/>
  <c r="C297" i="1"/>
  <c r="G413" i="1"/>
  <c r="H413" i="1"/>
  <c r="E646" i="4"/>
  <c r="D638" i="1"/>
  <c r="E645" i="4"/>
  <c r="G295" i="1"/>
  <c r="H295" i="1"/>
  <c r="M3" i="9"/>
  <c r="F645" i="4" l="1"/>
  <c r="C639" i="1"/>
  <c r="G296" i="1"/>
  <c r="H296" i="1"/>
  <c r="E649" i="4"/>
  <c r="D639" i="1"/>
  <c r="F425" i="4"/>
  <c r="C420" i="1"/>
  <c r="D646" i="4"/>
  <c r="F644" i="4"/>
  <c r="C638" i="1"/>
  <c r="G419" i="1"/>
  <c r="H419" i="1"/>
  <c r="H334" i="9"/>
  <c r="G334" i="9"/>
  <c r="G297" i="1"/>
  <c r="H297" i="1"/>
  <c r="E650" i="4"/>
  <c r="D640" i="1"/>
  <c r="G418" i="1"/>
  <c r="H418" i="1"/>
  <c r="G637" i="1"/>
  <c r="H637" i="1"/>
  <c r="E334" i="9" l="1"/>
  <c r="B334" i="9" s="1"/>
  <c r="G638" i="1"/>
  <c r="H638" i="1"/>
  <c r="G420" i="1"/>
  <c r="H420" i="1"/>
  <c r="I20" i="3"/>
  <c r="D644" i="1"/>
  <c r="F646" i="4"/>
  <c r="D650" i="4"/>
  <c r="C640" i="1"/>
  <c r="I19" i="3"/>
  <c r="D643" i="1"/>
  <c r="G639" i="1"/>
  <c r="H639" i="1"/>
  <c r="D649" i="4"/>
  <c r="E298" i="9" l="1"/>
  <c r="I8" i="3" s="1"/>
  <c r="H19" i="3"/>
  <c r="F649" i="4"/>
  <c r="C643" i="1"/>
  <c r="G297" i="9"/>
  <c r="E297" i="9" s="1"/>
  <c r="B297" i="9" s="1"/>
  <c r="G640" i="1"/>
  <c r="H640" i="1"/>
  <c r="H7" i="3"/>
  <c r="F650" i="4"/>
  <c r="H20" i="3"/>
  <c r="C644" i="1"/>
  <c r="G643" i="1" l="1"/>
  <c r="H643" i="1"/>
  <c r="J3" i="9"/>
  <c r="G644" i="1"/>
  <c r="H644" i="1"/>
  <c r="G295" i="9" l="1"/>
  <c r="L293" i="9"/>
  <c r="F293" i="9" s="1"/>
  <c r="H295" i="9"/>
  <c r="H18" i="9"/>
  <c r="G18" i="9"/>
  <c r="K10" i="9"/>
  <c r="G16" i="9"/>
  <c r="J7" i="9"/>
  <c r="I17" i="9"/>
  <c r="G21" i="9"/>
  <c r="L15" i="9"/>
  <c r="J17" i="9"/>
  <c r="K11" i="9"/>
  <c r="M15" i="9"/>
  <c r="J9" i="9"/>
  <c r="K9" i="9"/>
  <c r="K7" i="9"/>
  <c r="K6" i="9"/>
  <c r="G17" i="9"/>
  <c r="H16" i="9"/>
  <c r="I5" i="9"/>
  <c r="H22" i="9"/>
  <c r="J5" i="9"/>
  <c r="K5" i="9"/>
  <c r="J10" i="9"/>
  <c r="I6" i="9"/>
  <c r="K12" i="9"/>
  <c r="J6" i="9"/>
  <c r="I11" i="9"/>
  <c r="H21" i="9"/>
  <c r="I9" i="9"/>
  <c r="I8" i="9"/>
  <c r="H17" i="9"/>
  <c r="L16" i="9"/>
  <c r="G15" i="9"/>
  <c r="J8" i="9"/>
  <c r="I13" i="9"/>
  <c r="J11" i="9"/>
  <c r="G22" i="9"/>
  <c r="M16" i="9"/>
  <c r="H15" i="9"/>
  <c r="J12" i="9"/>
  <c r="I12" i="9"/>
  <c r="K8" i="9"/>
  <c r="J13" i="9"/>
  <c r="I7" i="9"/>
  <c r="K13" i="9"/>
  <c r="E10" i="9" l="1"/>
  <c r="B10" i="9" s="1"/>
  <c r="E22" i="9"/>
  <c r="B22" i="9" s="1"/>
  <c r="E18" i="9"/>
  <c r="B18" i="9" s="1"/>
  <c r="E9" i="9"/>
  <c r="B9" i="9" s="1"/>
  <c r="E7" i="9"/>
  <c r="B7" i="9" s="1"/>
  <c r="F16" i="9"/>
  <c r="E6" i="9"/>
  <c r="B6" i="9" s="1"/>
  <c r="E5" i="9"/>
  <c r="B5" i="9" s="1"/>
  <c r="E13" i="9"/>
  <c r="B13" i="9" s="1"/>
  <c r="E8" i="9"/>
  <c r="B8" i="9" s="1"/>
  <c r="E12" i="9"/>
  <c r="B12" i="9" s="1"/>
  <c r="E15" i="9"/>
  <c r="E17" i="9"/>
  <c r="B17" i="9" s="1"/>
  <c r="F15" i="9"/>
  <c r="F14" i="9" s="1"/>
  <c r="E16" i="9"/>
  <c r="E21" i="9"/>
  <c r="B21" i="9" s="1"/>
  <c r="B293" i="9"/>
  <c r="F23" i="9"/>
  <c r="E11" i="9"/>
  <c r="B11" i="9" s="1"/>
  <c r="E295" i="9"/>
  <c r="B16" i="9" l="1"/>
  <c r="B15" i="9"/>
  <c r="E14" i="9"/>
  <c r="I13" i="3" s="1"/>
  <c r="F3" i="9"/>
  <c r="B295" i="9"/>
  <c r="E23" i="9"/>
  <c r="I7" i="3" s="1"/>
  <c r="E4" i="9"/>
  <c r="E3" i="9" l="1"/>
</calcChain>
</file>

<file path=xl/sharedStrings.xml><?xml version="1.0" encoding="utf-8"?>
<sst xmlns="http://schemas.openxmlformats.org/spreadsheetml/2006/main" count="4733" uniqueCount="3656">
  <si>
    <t>Obveznik:</t>
  </si>
  <si>
    <t>12288 - OSNOVNA ŠKOLA OREBIĆ</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</si>
  <si>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</si>
  <si>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</si>
  <si>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</si>
  <si>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</si>
  <si>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</si>
  <si>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</si>
  <si>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</si>
  <si>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</si>
  <si>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</si>
  <si>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</si>
  <si>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</si>
  <si>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</si>
  <si>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</si>
  <si>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</si>
  <si>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</si>
  <si>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</si>
  <si>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</si>
  <si>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</si>
  <si>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</si>
  <si>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</si>
  <si>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</si>
  <si>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</si>
  <si>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</si>
  <si>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</si>
  <si>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</si>
  <si>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</si>
  <si>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</si>
  <si>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</si>
  <si>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</si>
  <si>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</si>
  <si>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</si>
  <si>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</si>
  <si>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</si>
  <si>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</si>
  <si>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</si>
  <si>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</si>
  <si>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</si>
  <si>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</si>
  <si>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</si>
  <si>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</si>
  <si>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</si>
  <si>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</si>
  <si>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</si>
  <si>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</si>
  <si>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</si>
  <si>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</si>
  <si>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</si>
  <si>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</si>
  <si>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</si>
  <si>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</si>
  <si>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</si>
  <si>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</si>
  <si>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</si>
  <si>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</si>
  <si>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</si>
  <si>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</si>
  <si>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</si>
  <si>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</si>
  <si>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</si>
  <si>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</si>
  <si>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</si>
  <si>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</si>
  <si>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</si>
  <si>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</si>
  <si>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</si>
  <si>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</si>
  <si>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</si>
  <si>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</si>
  <si>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</si>
  <si>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</si>
  <si>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</si>
  <si>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</si>
  <si>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</si>
  <si>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</si>
  <si>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</si>
  <si>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</si>
  <si>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</si>
  <si>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</si>
  <si>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</si>
  <si>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</si>
  <si>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</si>
  <si>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</si>
  <si>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</si>
  <si>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</si>
  <si>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</si>
  <si>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</si>
  <si>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</si>
  <si>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</si>
  <si>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</si>
  <si>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</si>
  <si>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</si>
  <si>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</si>
  <si>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</si>
  <si>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</si>
  <si>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</si>
  <si>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</si>
  <si>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</si>
  <si>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</si>
  <si>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</si>
  <si>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</si>
  <si>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</si>
  <si>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</si>
  <si>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</si>
  <si>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</si>
  <si>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</si>
  <si>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</si>
  <si>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</si>
  <si>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</si>
  <si>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</si>
  <si>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</si>
  <si>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</si>
  <si>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</si>
  <si>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</si>
  <si>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</si>
  <si>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</si>
  <si>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</si>
  <si>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</si>
  <si>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</si>
  <si>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</si>
  <si>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</si>
  <si>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</si>
  <si>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</si>
  <si>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</si>
  <si>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</si>
  <si>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</si>
  <si>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</si>
  <si>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</si>
  <si>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</si>
  <si>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</si>
  <si>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</si>
  <si>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</si>
  <si>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</si>
  <si>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</si>
  <si>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</si>
  <si>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</si>
  <si>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</si>
  <si>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</si>
  <si>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</si>
  <si>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</si>
  <si>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</si>
  <si>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</si>
  <si>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</si>
  <si>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</si>
  <si>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</si>
  <si>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</si>
  <si>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</si>
  <si>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</si>
  <si>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</si>
  <si>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</si>
  <si>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</si>
  <si>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</si>
  <si>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</si>
  <si>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</si>
  <si>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</si>
  <si>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</si>
  <si>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</si>
  <si>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</si>
  <si>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</si>
  <si>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</si>
  <si>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</si>
  <si>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</si>
  <si>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</si>
  <si>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</si>
  <si>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</si>
  <si>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</si>
  <si>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</si>
  <si>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</si>
  <si>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</si>
  <si>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</si>
  <si>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</si>
  <si>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</si>
  <si>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</si>
  <si>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</si>
  <si>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</si>
  <si>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</si>
  <si>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</si>
  <si>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</si>
  <si>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</si>
  <si>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</si>
  <si>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</si>
  <si>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</si>
  <si>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</si>
  <si>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</si>
  <si>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</si>
  <si>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</si>
  <si>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</si>
  <si>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</si>
  <si>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</si>
  <si>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</si>
  <si>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</si>
  <si>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</si>
  <si>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</si>
  <si>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</si>
  <si>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</si>
  <si>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</si>
  <si>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</si>
  <si>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</si>
  <si>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</si>
  <si>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</si>
  <si>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</si>
  <si>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</si>
  <si>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</si>
  <si>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</si>
  <si>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</si>
  <si>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</si>
  <si>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</si>
  <si>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</si>
  <si>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</si>
  <si>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</si>
  <si>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</si>
  <si>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</si>
  <si>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</si>
  <si>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</si>
  <si>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</si>
  <si>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</si>
  <si>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</si>
  <si>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</si>
  <si>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</si>
  <si>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</si>
  <si>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</si>
  <si>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</si>
  <si>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</si>
  <si>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</si>
  <si>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</si>
  <si>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</si>
  <si>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</si>
  <si>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</si>
  <si>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</si>
  <si>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</si>
  <si>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</si>
  <si>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</si>
  <si>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</si>
  <si>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</si>
  <si>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</si>
  <si>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</si>
  <si>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</si>
  <si>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</si>
  <si>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</si>
  <si>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</si>
  <si>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</si>
  <si>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</si>
  <si>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</si>
  <si>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</si>
  <si>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</si>
  <si>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</si>
  <si>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</si>
  <si>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</si>
  <si>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</si>
  <si>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</si>
  <si>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</si>
  <si>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</si>
  <si>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</si>
  <si>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</si>
  <si>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</si>
  <si>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</si>
  <si>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</si>
  <si>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</si>
  <si>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</si>
  <si>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</si>
  <si>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</si>
  <si>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</si>
  <si>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</si>
  <si>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</si>
  <si>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</si>
  <si>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</si>
  <si>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</si>
  <si>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</si>
  <si>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</si>
  <si>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</si>
  <si>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</si>
  <si>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</si>
  <si>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</si>
  <si>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</si>
  <si>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</si>
  <si>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</si>
  <si>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</si>
  <si>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</si>
  <si>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</si>
  <si>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</si>
  <si>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</si>
  <si>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</si>
  <si>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</si>
  <si>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</si>
  <si>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</si>
  <si>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</si>
  <si>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</si>
  <si>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</si>
  <si>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</si>
  <si>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</si>
  <si>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</si>
  <si>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</si>
  <si>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</si>
  <si>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</si>
  <si>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</si>
  <si>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</si>
  <si>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</si>
  <si>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</si>
  <si>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</si>
  <si>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</si>
  <si>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</si>
  <si>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</si>
  <si>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</si>
  <si>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</si>
  <si>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</si>
  <si>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</si>
  <si>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</si>
  <si>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</si>
  <si>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</si>
  <si>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</si>
  <si>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</si>
  <si>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</si>
  <si>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</si>
  <si>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</si>
  <si>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</si>
  <si>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</si>
  <si>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</si>
  <si>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</si>
  <si>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</si>
  <si>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</si>
  <si>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</si>
  <si>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</si>
  <si>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</si>
  <si>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</si>
  <si>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</si>
  <si>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</si>
  <si>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</si>
  <si>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</si>
  <si>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</si>
  <si>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</si>
  <si>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</si>
  <si>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</si>
  <si>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</si>
  <si>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</si>
  <si>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</si>
  <si>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</si>
  <si>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</si>
  <si>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</si>
  <si>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</si>
  <si>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</si>
  <si>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</si>
  <si>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</si>
  <si>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</si>
  <si>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</si>
  <si>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</si>
  <si>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</si>
  <si>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</si>
  <si>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</si>
  <si>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</si>
  <si>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</si>
  <si>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</si>
  <si>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</si>
  <si>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</si>
  <si>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</si>
  <si>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</si>
  <si>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</si>
  <si>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</si>
  <si>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</si>
  <si>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</si>
  <si>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</si>
  <si>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</si>
  <si>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</si>
  <si>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</si>
  <si>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</si>
  <si>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</si>
  <si>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</si>
  <si>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</si>
  <si>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</si>
  <si>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</si>
  <si>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</si>
  <si>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</si>
  <si>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</si>
  <si>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</si>
  <si>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</si>
  <si>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</si>
  <si>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</si>
  <si>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</si>
  <si>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</si>
  <si>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</si>
  <si>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</si>
  <si>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</si>
  <si>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</si>
  <si>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</si>
  <si>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</si>
  <si>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</si>
  <si>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</si>
  <si>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</si>
  <si>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</si>
  <si>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</si>
  <si>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</si>
  <si>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</si>
  <si>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</si>
  <si>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</si>
  <si>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</si>
  <si>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</si>
  <si>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</si>
  <si>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</si>
  <si>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</si>
  <si>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</si>
  <si>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</si>
  <si>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</si>
  <si>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</si>
  <si>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</si>
  <si>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</si>
  <si>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</si>
  <si>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</si>
  <si>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</si>
  <si>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</si>
  <si>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</si>
  <si>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</si>
  <si>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</si>
  <si>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</si>
  <si>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</si>
  <si>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</si>
  <si>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</si>
  <si>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</si>
  <si>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</si>
  <si>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</si>
  <si>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</si>
  <si>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</si>
  <si>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</si>
  <si>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</si>
  <si>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</si>
  <si>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</si>
  <si>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</si>
  <si>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</si>
  <si>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</si>
  <si>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</si>
  <si>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</si>
  <si>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</si>
  <si>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</si>
  <si>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</si>
  <si>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</si>
  <si>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</si>
  <si>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</si>
  <si>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</si>
  <si>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</si>
  <si>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</si>
  <si>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</si>
  <si>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</si>
  <si>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</si>
  <si>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</si>
  <si>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</si>
  <si>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</si>
  <si>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</si>
  <si>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</si>
  <si>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</si>
  <si>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</si>
  <si>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</si>
  <si>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</si>
  <si>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</si>
  <si>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</si>
  <si>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</si>
  <si>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</si>
  <si>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</si>
  <si>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</si>
  <si>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</si>
  <si>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</si>
  <si>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</si>
  <si>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</si>
  <si>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</si>
  <si>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</si>
  <si>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</si>
  <si>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</si>
  <si>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</si>
  <si>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</si>
  <si>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</si>
  <si>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</si>
  <si>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</si>
  <si>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</si>
  <si>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</si>
  <si>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</si>
  <si>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</si>
  <si>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</si>
  <si>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</si>
  <si>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</si>
  <si>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</si>
  <si>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</si>
  <si>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</si>
  <si>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</si>
  <si>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</si>
  <si>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</si>
  <si>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</si>
  <si>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</si>
  <si>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</si>
  <si>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</si>
  <si>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</si>
  <si>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</si>
  <si>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</si>
  <si>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</si>
  <si>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</si>
  <si>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</si>
  <si>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</si>
  <si>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</si>
  <si>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</si>
  <si>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</si>
  <si>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</si>
  <si>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</si>
  <si>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</si>
  <si>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</si>
  <si>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</si>
  <si>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</si>
  <si>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</si>
  <si>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</si>
  <si>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</si>
  <si>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</si>
  <si>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</si>
  <si>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</si>
  <si>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</si>
  <si>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</si>
  <si>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</si>
  <si>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</si>
  <si>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</si>
  <si>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</si>
  <si>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</si>
  <si>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</si>
  <si>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</si>
  <si>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</si>
  <si>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</si>
  <si>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</si>
  <si>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</si>
  <si>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</si>
  <si>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</si>
  <si>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</si>
  <si>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</si>
  <si>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</si>
  <si>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</si>
  <si>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</si>
  <si>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</si>
  <si>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</si>
  <si>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</si>
  <si>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</si>
  <si>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</si>
  <si>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</si>
  <si>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</si>
  <si>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</si>
  <si>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</si>
  <si>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</si>
  <si>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</si>
  <si>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</si>
  <si>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</si>
  <si>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</si>
  <si>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</si>
  <si>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</si>
  <si>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</si>
  <si>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</si>
  <si>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</si>
  <si>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</si>
  <si>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</si>
  <si>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</si>
  <si>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</si>
  <si>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</si>
  <si>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</si>
  <si>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</si>
  <si>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</si>
  <si>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</si>
  <si>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</si>
  <si>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</si>
  <si>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</si>
  <si>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</si>
  <si>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</si>
  <si>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</si>
  <si>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</si>
  <si>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</si>
  <si>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</si>
  <si>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</si>
  <si>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</si>
  <si>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</si>
  <si>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</si>
  <si>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</si>
  <si>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</si>
  <si>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</si>
  <si>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</si>
  <si>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</si>
  <si>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</si>
  <si>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</si>
  <si>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</si>
  <si>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</si>
  <si>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</si>
  <si>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</si>
  <si>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</si>
  <si>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</si>
  <si>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</si>
  <si>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</si>
  <si>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</si>
  <si>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</si>
  <si>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</si>
  <si>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</si>
  <si>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</si>
  <si>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</si>
  <si>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</si>
  <si>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</si>
  <si>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</si>
  <si>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</si>
  <si>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</si>
  <si>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</si>
  <si>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</si>
  <si>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</si>
  <si>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</si>
  <si>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</si>
  <si>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</si>
  <si>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</si>
  <si>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</si>
  <si>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</si>
  <si>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</si>
  <si>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</si>
  <si>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</si>
  <si>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</si>
  <si>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</si>
  <si>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</si>
  <si>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</si>
  <si>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</si>
  <si>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</si>
  <si>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</si>
  <si>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</si>
  <si>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</si>
  <si>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</si>
  <si>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</si>
  <si>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</si>
  <si>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</si>
  <si>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</si>
  <si>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</si>
  <si>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</si>
  <si>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</si>
  <si>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</si>
  <si>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</si>
  <si>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</si>
  <si>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</si>
  <si>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</si>
  <si>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</si>
  <si>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</si>
  <si>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</si>
  <si>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</si>
  <si>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</si>
  <si>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</si>
  <si>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</si>
  <si>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</si>
  <si>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</si>
  <si>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</si>
  <si>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</si>
  <si>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</si>
  <si>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</si>
  <si>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</si>
  <si>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</si>
  <si>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</si>
  <si>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</si>
  <si>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</si>
  <si>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</si>
  <si>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</si>
  <si>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</si>
  <si>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</si>
  <si>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</si>
  <si>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</si>
  <si>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</si>
  <si>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</si>
  <si>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</si>
  <si>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</si>
  <si>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</si>
  <si>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</si>
  <si>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</si>
  <si>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</si>
  <si>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</si>
  <si>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</si>
  <si>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</si>
  <si>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</si>
  <si>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</si>
  <si>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</si>
  <si>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</si>
  <si>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</si>
  <si>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</si>
  <si>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</si>
  <si>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</si>
  <si>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</si>
  <si>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</si>
  <si>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</si>
  <si>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</si>
  <si>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</si>
  <si>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</si>
  <si>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</si>
  <si>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</si>
  <si>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</si>
  <si>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</si>
  <si>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</si>
  <si>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</si>
  <si>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</si>
  <si>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</si>
  <si>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</si>
  <si>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</si>
  <si>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</si>
  <si>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</si>
  <si>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</si>
  <si>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</si>
  <si>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</si>
  <si>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</si>
  <si>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</si>
  <si>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</si>
  <si>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</si>
  <si>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</si>
  <si>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</si>
  <si>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</si>
  <si>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</si>
  <si>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</si>
  <si>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</si>
  <si>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</si>
  <si>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</si>
  <si>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</si>
  <si>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</si>
  <si>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</si>
  <si>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</si>
  <si>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</si>
  <si>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</si>
  <si>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</si>
  <si>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</si>
  <si>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</si>
  <si>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</si>
  <si>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</si>
  <si>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</si>
  <si>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</si>
  <si>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</si>
  <si>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</si>
  <si>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</si>
  <si>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</si>
  <si>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</si>
  <si>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</si>
  <si>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</si>
  <si>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</si>
  <si>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</si>
  <si>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</si>
  <si>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</si>
  <si>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</si>
  <si>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</si>
  <si>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</si>
  <si>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</si>
  <si>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</si>
  <si>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</si>
  <si>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</si>
  <si>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</si>
  <si>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</si>
  <si>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</si>
  <si>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</si>
  <si>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</si>
  <si>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</si>
  <si>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</si>
  <si>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</si>
  <si>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</si>
  <si>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</si>
  <si>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</si>
  <si>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</si>
  <si>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</si>
  <si>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</si>
  <si>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</si>
  <si>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</si>
  <si>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</si>
  <si>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</si>
  <si>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</si>
  <si>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</si>
  <si>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</si>
  <si>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</si>
  <si>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</si>
  <si>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</si>
  <si>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</si>
  <si>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</si>
  <si>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</si>
  <si>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</si>
  <si>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</si>
  <si>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</si>
  <si>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</si>
  <si>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</si>
  <si>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</si>
  <si>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</si>
  <si>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</si>
  <si>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</si>
  <si>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</si>
  <si>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</si>
  <si>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</si>
  <si>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</si>
  <si>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</si>
  <si>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</si>
  <si>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</si>
  <si>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</si>
  <si>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</si>
  <si>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</si>
  <si>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</si>
  <si>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</si>
  <si>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</si>
  <si>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</si>
  <si>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</si>
  <si>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</si>
  <si>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</si>
  <si>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</si>
  <si>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</si>
  <si>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</si>
  <si>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</si>
  <si>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</si>
  <si>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</si>
  <si>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</si>
  <si>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</si>
  <si>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</si>
  <si>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</si>
  <si>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</si>
  <si>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</si>
  <si>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</si>
  <si>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</si>
  <si>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</si>
  <si>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</si>
  <si>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</si>
  <si>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</si>
  <si>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</si>
  <si>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</si>
  <si>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</si>
  <si>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</si>
  <si>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</si>
  <si>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</si>
  <si>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</si>
  <si>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</si>
  <si>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</si>
  <si>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</si>
  <si>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</si>
  <si>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</si>
  <si>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</si>
  <si>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</si>
  <si>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</si>
  <si>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</si>
  <si>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</si>
  <si>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</si>
  <si>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</si>
  <si>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</si>
  <si>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</si>
  <si>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</si>
  <si>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</si>
  <si>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</si>
  <si>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</si>
  <si>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</si>
  <si>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</si>
  <si>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</si>
  <si>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</si>
  <si>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</si>
  <si>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</si>
  <si>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</si>
  <si>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</si>
  <si>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</si>
  <si>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</si>
  <si>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</si>
  <si>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</si>
  <si>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</si>
  <si>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</si>
  <si>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</si>
  <si>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</si>
  <si>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</si>
  <si>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</si>
  <si>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</si>
  <si>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</si>
  <si>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</si>
  <si>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</si>
  <si>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</si>
  <si>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</si>
  <si>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</si>
  <si>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</si>
  <si>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</si>
  <si>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</si>
  <si>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</si>
  <si>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</si>
  <si>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</si>
  <si>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</si>
  <si>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</si>
  <si>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</si>
  <si>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</si>
  <si>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</si>
  <si>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</si>
  <si>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</si>
  <si>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</si>
  <si>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</si>
  <si>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</si>
  <si>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</si>
  <si>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</si>
  <si>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</si>
  <si>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</si>
  <si>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</si>
  <si>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</si>
  <si>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</si>
  <si>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</si>
  <si>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</si>
  <si>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</si>
  <si>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</si>
  <si>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</si>
  <si>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</si>
  <si>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</si>
  <si>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</si>
  <si>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</si>
  <si>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</si>
  <si>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</si>
  <si>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</si>
  <si>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</si>
  <si>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</si>
  <si>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</si>
  <si>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</si>
  <si>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</si>
  <si>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</si>
  <si>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</si>
  <si>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</si>
  <si>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</si>
  <si>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</si>
  <si>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</si>
  <si>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</si>
  <si>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</si>
  <si>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</si>
  <si>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</si>
  <si>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</si>
  <si>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</si>
  <si>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</si>
  <si>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</si>
  <si>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</si>
  <si>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</si>
  <si>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</si>
  <si>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</si>
  <si>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</si>
  <si>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</si>
  <si>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</si>
  <si>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</si>
  <si>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</si>
  <si>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</si>
  <si>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</si>
  <si>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</si>
  <si>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</si>
  <si>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</si>
  <si>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</si>
  <si>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</si>
  <si>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</si>
  <si>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</si>
  <si>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</si>
  <si>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</si>
  <si>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</si>
  <si>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</si>
  <si>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</si>
  <si>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</si>
  <si>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</si>
  <si>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</si>
  <si>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</si>
  <si>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</si>
  <si>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</si>
  <si>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</si>
  <si>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</si>
  <si>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</si>
  <si>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</si>
  <si>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</si>
  <si>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</si>
  <si>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</si>
  <si>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</si>
  <si>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</si>
  <si>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</si>
  <si>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</si>
  <si>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</si>
  <si>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</si>
  <si>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</si>
  <si>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</si>
  <si>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</si>
  <si>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</si>
  <si>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</si>
  <si>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</si>
  <si>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</si>
  <si>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</si>
  <si>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</si>
  <si>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</si>
  <si>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</si>
  <si>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</si>
  <si>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</si>
  <si>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</si>
  <si>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</si>
  <si>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</si>
  <si>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</si>
  <si>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</si>
  <si>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</si>
  <si>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</si>
  <si>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</si>
  <si>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</si>
  <si>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</si>
  <si>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</si>
  <si>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</si>
  <si>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</si>
  <si>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</si>
  <si>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</si>
  <si>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</si>
  <si>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</si>
  <si>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</si>
  <si>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</si>
  <si>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</si>
  <si>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</si>
  <si>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</si>
  <si>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</si>
  <si>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</si>
  <si>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</si>
  <si>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</si>
  <si>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</si>
  <si>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</si>
  <si>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</si>
  <si>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</si>
  <si>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</si>
  <si>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</si>
  <si>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</si>
  <si>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</si>
  <si>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</si>
  <si>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</si>
  <si>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</si>
  <si>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</si>
  <si>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</si>
  <si>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</si>
  <si>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</si>
  <si>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</si>
  <si>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</si>
  <si>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</si>
  <si>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</si>
  <si>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</si>
  <si>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</si>
  <si>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</si>
  <si>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</si>
  <si>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</si>
  <si>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</si>
  <si>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</si>
  <si>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</si>
  <si>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</si>
  <si>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</si>
  <si>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</si>
  <si>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</si>
  <si>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</si>
  <si>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</si>
  <si>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</si>
  <si>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</si>
  <si>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</si>
  <si>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</si>
  <si>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</si>
  <si>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</si>
  <si>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</si>
  <si>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</si>
  <si>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</si>
  <si>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</si>
  <si>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</si>
  <si>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</si>
  <si>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</si>
  <si>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</si>
  <si>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</si>
  <si>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</si>
  <si>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</si>
  <si>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</si>
  <si>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</si>
  <si>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</si>
  <si>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</si>
  <si>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</si>
  <si>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</si>
  <si>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</si>
  <si>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</si>
  <si>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</si>
  <si>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</si>
  <si>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</si>
  <si>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</si>
  <si>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</si>
  <si>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</si>
  <si>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</si>
  <si>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</si>
  <si>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</si>
  <si>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</si>
  <si>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</si>
  <si>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</si>
  <si>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</si>
  <si>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</si>
  <si>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</si>
  <si>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</si>
  <si>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</si>
  <si>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</si>
  <si>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</si>
  <si>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</si>
  <si>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</si>
  <si>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</si>
  <si>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</si>
  <si>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</si>
  <si>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</si>
  <si>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</si>
  <si>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</si>
  <si>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</si>
  <si>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</si>
  <si>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</si>
  <si>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</si>
  <si>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</si>
  <si>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</si>
  <si>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</si>
  <si>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</si>
  <si>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</si>
  <si>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</si>
  <si>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</si>
  <si>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</si>
  <si>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</si>
  <si>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</si>
  <si>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</si>
  <si>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</si>
  <si>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</si>
  <si>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</si>
  <si>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</si>
  <si>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</si>
  <si>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</si>
  <si>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</si>
  <si>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</si>
  <si>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</si>
  <si>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</si>
  <si>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</si>
  <si>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</si>
  <si>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</si>
  <si>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</si>
  <si>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</si>
  <si>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</si>
  <si>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</si>
  <si>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</si>
  <si>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</si>
  <si>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</si>
  <si>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</si>
  <si>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</si>
  <si>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</si>
  <si>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</si>
  <si>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</si>
  <si>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</si>
  <si>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</si>
  <si>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</si>
  <si>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</si>
  <si>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</si>
  <si>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</si>
  <si>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</si>
  <si>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</si>
  <si>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</si>
  <si>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</si>
  <si>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</si>
  <si>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</si>
  <si>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</si>
  <si>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</si>
  <si>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</si>
  <si>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</si>
  <si>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</si>
  <si>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</si>
  <si>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</si>
  <si>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</si>
  <si>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</si>
  <si>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</si>
  <si>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</si>
  <si>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</si>
  <si>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</si>
  <si>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</si>
  <si>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</si>
  <si>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</si>
  <si>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</si>
  <si>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</si>
  <si>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</si>
  <si>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</si>
  <si>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</si>
  <si>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</si>
  <si>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</si>
  <si>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</si>
  <si>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</si>
  <si>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</si>
  <si>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</si>
  <si>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</si>
  <si>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</si>
  <si>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</si>
  <si>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</si>
  <si>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</si>
  <si>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</si>
  <si>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</si>
  <si>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</si>
  <si>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</si>
  <si>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</si>
  <si>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</si>
  <si>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</si>
  <si>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</si>
  <si>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</si>
  <si>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</si>
  <si>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</si>
  <si>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</si>
  <si>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</si>
  <si>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</si>
  <si>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</si>
  <si>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</si>
  <si>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</si>
  <si>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</si>
  <si>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</si>
  <si>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</si>
  <si>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</si>
  <si>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</si>
  <si>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</si>
  <si>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</si>
  <si>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</si>
  <si>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</si>
  <si>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</si>
  <si>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</si>
  <si>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</si>
  <si>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</si>
  <si>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</si>
  <si>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</si>
  <si>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</si>
  <si>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</si>
  <si>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</si>
  <si>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</si>
  <si>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</si>
  <si>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</si>
  <si>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</si>
  <si>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</si>
  <si>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</si>
  <si>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</si>
  <si>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</si>
  <si>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</si>
  <si>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</si>
  <si>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</si>
  <si>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</si>
  <si>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</si>
  <si>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</si>
  <si>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</si>
  <si>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</si>
  <si>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</si>
  <si>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</si>
  <si>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</si>
  <si>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</si>
  <si>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</si>
  <si>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</si>
  <si>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</si>
  <si>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</si>
  <si>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</si>
  <si>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</si>
  <si>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</si>
  <si>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</si>
  <si>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</si>
  <si>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</si>
  <si>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</si>
  <si>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</si>
  <si>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</si>
  <si>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</si>
  <si>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</si>
  <si>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</si>
  <si>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</si>
  <si>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</si>
  <si>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</si>
  <si>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</si>
  <si>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</si>
  <si>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</si>
  <si>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</si>
  <si>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</si>
  <si>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</si>
  <si>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</si>
  <si>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</si>
  <si>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</si>
  <si>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</si>
  <si>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</si>
  <si>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</si>
  <si>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</si>
  <si>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</si>
  <si>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</si>
  <si>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</si>
  <si>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</si>
  <si>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</si>
  <si>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</si>
  <si>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</si>
  <si>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</si>
  <si>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</si>
  <si>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</si>
  <si>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</si>
  <si>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</si>
  <si>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</si>
  <si>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</si>
  <si>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</si>
  <si>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</si>
  <si>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</si>
  <si>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</si>
  <si>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</si>
  <si>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</si>
  <si>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</si>
  <si>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</si>
  <si>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</si>
  <si>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</si>
  <si>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</si>
  <si>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</si>
  <si>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</si>
  <si>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</si>
  <si>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</si>
  <si>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</si>
  <si>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</si>
  <si>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</si>
  <si>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</si>
  <si>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</si>
  <si>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</si>
  <si>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</si>
  <si>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</si>
  <si>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</si>
  <si>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</si>
  <si>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</si>
  <si>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</si>
  <si>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</si>
  <si>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</si>
  <si>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</si>
  <si>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</si>
  <si>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</si>
  <si>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</si>
  <si>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</si>
  <si>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</si>
  <si>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</si>
  <si>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</si>
  <si>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</si>
  <si>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</si>
  <si>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</si>
  <si>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</si>
  <si>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</si>
  <si>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</si>
  <si>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</si>
  <si>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</si>
  <si>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</si>
  <si>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</si>
  <si>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</si>
  <si>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</si>
  <si>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</si>
  <si>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</si>
  <si>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</si>
  <si>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</si>
  <si>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</si>
  <si>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</si>
  <si>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</si>
  <si>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</si>
  <si>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</si>
  <si>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</si>
  <si>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</si>
  <si>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</si>
  <si>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</si>
  <si>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</si>
  <si>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</si>
  <si>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</si>
  <si>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</si>
  <si>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</si>
  <si>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</si>
  <si>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</si>
  <si>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</si>
  <si>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</si>
  <si>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</si>
  <si>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</si>
  <si>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</si>
  <si>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</si>
  <si>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</si>
  <si>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</si>
  <si>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</si>
  <si>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</si>
  <si>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</si>
  <si>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</si>
  <si>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</si>
  <si>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</si>
  <si>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</si>
  <si>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</si>
  <si>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</si>
  <si>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</si>
  <si>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</si>
  <si>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</si>
  <si>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</si>
  <si>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</si>
  <si>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</si>
  <si>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</si>
  <si>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</si>
  <si>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</si>
  <si>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</si>
  <si>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</si>
  <si>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</si>
  <si>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</si>
  <si>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</si>
  <si>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</si>
  <si>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</si>
  <si>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</si>
  <si>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</si>
  <si>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</si>
  <si>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</si>
  <si>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</si>
  <si>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</si>
  <si>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</si>
  <si>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</si>
  <si>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</si>
  <si>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</si>
  <si>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</si>
  <si>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</si>
  <si>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</si>
  <si>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</si>
  <si>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</si>
  <si>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</si>
  <si>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</si>
  <si>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</si>
  <si>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</si>
  <si>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</si>
  <si>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</si>
  <si>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</si>
  <si>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</si>
  <si>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</si>
  <si>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</si>
  <si>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</si>
  <si>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</si>
  <si>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</si>
  <si>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</si>
  <si>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</si>
  <si>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</si>
  <si>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</si>
  <si>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</si>
  <si>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</si>
  <si>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</si>
  <si>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</si>
  <si>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</si>
  <si>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</si>
  <si>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</si>
  <si>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</si>
  <si>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</si>
  <si>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</si>
  <si>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</si>
  <si>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</si>
  <si>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</si>
  <si>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</si>
  <si>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</si>
  <si>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</si>
  <si>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</si>
  <si>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</si>
  <si>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</si>
  <si>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</si>
  <si>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</si>
  <si>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</si>
  <si>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</si>
  <si>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</si>
  <si>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</si>
  <si>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</si>
  <si>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</si>
  <si>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</si>
  <si>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</si>
  <si>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</si>
  <si>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</si>
  <si>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</si>
  <si>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</si>
  <si>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</si>
  <si>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</si>
  <si>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</si>
  <si>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</si>
  <si>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</si>
  <si>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</si>
  <si>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</si>
  <si>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</si>
  <si>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</si>
  <si>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</si>
  <si>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</si>
  <si>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</si>
  <si>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</si>
  <si>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</si>
  <si>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</si>
  <si>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</si>
  <si>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</si>
  <si>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</si>
  <si>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</si>
  <si>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</si>
  <si>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</si>
  <si>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</si>
  <si>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</si>
  <si>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</si>
  <si>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</si>
  <si>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</si>
  <si>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</si>
  <si>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</si>
  <si>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</si>
  <si>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</si>
  <si>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</si>
  <si>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</si>
  <si>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</si>
  <si>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</si>
  <si>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</si>
  <si>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</si>
  <si>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</si>
  <si>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</si>
  <si>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</si>
  <si>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</si>
  <si>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</si>
  <si>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</si>
  <si>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</si>
  <si>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</si>
  <si>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</si>
  <si>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</si>
  <si>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</si>
  <si>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</si>
  <si>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</si>
  <si>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</si>
  <si>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</si>
  <si>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</si>
  <si>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</si>
  <si>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</si>
  <si>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</si>
  <si>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</si>
  <si>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</si>
  <si>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</si>
  <si>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</si>
  <si>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</si>
  <si>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</si>
  <si>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</si>
  <si>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</si>
  <si>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</si>
  <si>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</si>
  <si>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</si>
  <si>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</si>
  <si>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</si>
  <si>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</si>
  <si>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</si>
  <si>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</si>
  <si>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</si>
  <si>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</si>
  <si>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</si>
  <si>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</si>
  <si>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</si>
  <si>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</si>
  <si>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</si>
  <si>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</si>
  <si>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</si>
  <si>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</si>
  <si>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</si>
  <si>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</si>
  <si>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</si>
  <si>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</si>
  <si>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</si>
  <si>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</si>
  <si>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</si>
  <si>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</si>
  <si>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</si>
  <si>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</si>
  <si>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</si>
  <si>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</si>
  <si>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</si>
  <si>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</si>
  <si>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</si>
  <si>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</si>
  <si>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</si>
  <si>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</si>
  <si>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</si>
  <si>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</si>
  <si>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</si>
  <si>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</si>
  <si>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</si>
  <si>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</si>
  <si>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</si>
  <si>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</si>
  <si>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</si>
  <si>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</si>
  <si>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</si>
  <si>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</si>
  <si>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</si>
  <si>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</si>
  <si>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</si>
  <si>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</si>
  <si>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</si>
  <si>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</si>
  <si>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</si>
  <si>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</si>
  <si>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</si>
  <si>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</si>
  <si>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</si>
  <si>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</si>
  <si>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</si>
  <si>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</si>
  <si>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</si>
  <si>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</si>
  <si>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</si>
  <si>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</si>
  <si>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</si>
  <si>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</si>
  <si>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</si>
  <si>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</si>
  <si>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</si>
  <si>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</si>
  <si>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</si>
  <si>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</si>
  <si>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</si>
  <si>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</si>
  <si>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</si>
  <si>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</si>
  <si>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</si>
  <si>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</si>
  <si>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</si>
  <si>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</si>
  <si>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</si>
  <si>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</si>
  <si>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</si>
  <si>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</si>
  <si>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</si>
  <si>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</si>
  <si>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</si>
  <si>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</si>
  <si>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</si>
  <si>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</si>
  <si>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</si>
  <si>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</si>
  <si>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</si>
  <si>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</si>
  <si>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</si>
  <si>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</si>
  <si>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</si>
  <si>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</si>
  <si>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</si>
  <si>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</si>
  <si>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</si>
  <si>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</si>
  <si>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</si>
  <si>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</si>
  <si>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</si>
  <si>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</si>
  <si>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</si>
  <si>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</si>
  <si>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</si>
  <si>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</si>
  <si>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</si>
  <si>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</si>
  <si>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</si>
  <si>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</si>
  <si>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</si>
  <si>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</si>
  <si>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</si>
  <si>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</si>
  <si>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</si>
  <si>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</si>
  <si>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</si>
  <si>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</si>
  <si>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</si>
  <si>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</si>
  <si>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</si>
  <si>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</si>
  <si>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</si>
  <si>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</si>
  <si>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</si>
  <si>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</si>
  <si>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</si>
  <si>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</si>
  <si>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</si>
  <si>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</si>
  <si>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</si>
  <si>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</si>
  <si>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</si>
  <si>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</si>
  <si>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</si>
  <si>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</si>
  <si>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</si>
  <si>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</si>
  <si>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</si>
  <si>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</si>
  <si>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</si>
  <si>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</si>
  <si>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</si>
  <si>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</si>
  <si>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</si>
  <si>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</si>
  <si>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</si>
  <si>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</si>
  <si>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</si>
  <si>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</si>
  <si>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</si>
  <si>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</si>
  <si>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</si>
  <si>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</si>
  <si>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</si>
  <si>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</si>
  <si>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</si>
  <si>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</si>
  <si>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</si>
  <si>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</si>
  <si>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</si>
  <si>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</si>
  <si>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</si>
  <si>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</si>
  <si>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</si>
  <si>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</si>
  <si>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</si>
  <si>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</si>
  <si>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</si>
  <si>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</si>
  <si>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</si>
  <si>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</si>
  <si>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</si>
  <si>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</si>
  <si>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</si>
  <si>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</si>
  <si>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</si>
  <si>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</si>
  <si>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</si>
  <si>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</si>
  <si>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</si>
  <si>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</si>
  <si>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</si>
  <si>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</si>
  <si>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</si>
  <si>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</si>
  <si>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</si>
  <si>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</si>
  <si>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</si>
  <si>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</si>
  <si>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</si>
  <si>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</si>
  <si>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</si>
  <si>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</si>
  <si>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</si>
  <si>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</si>
  <si>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</si>
  <si>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</si>
  <si>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</si>
  <si>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</si>
  <si>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</si>
  <si>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</si>
  <si>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</si>
  <si>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</si>
  <si>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</si>
  <si>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</si>
  <si>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</si>
  <si>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</si>
  <si>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</si>
  <si>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</si>
  <si>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</si>
  <si>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</si>
  <si>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</si>
  <si>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</si>
  <si>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</si>
  <si>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</si>
  <si>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</si>
  <si>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</si>
  <si>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</si>
  <si>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</si>
  <si>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</si>
  <si>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</si>
  <si>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</si>
  <si>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</si>
  <si>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</si>
  <si>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</si>
  <si>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</si>
  <si>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</si>
  <si>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</si>
  <si>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</si>
  <si>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</si>
  <si>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</si>
  <si>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</si>
  <si>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</si>
  <si>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</si>
  <si>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</si>
  <si>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</si>
  <si>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</si>
  <si>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</si>
  <si>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</si>
  <si>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</si>
  <si>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</si>
  <si>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</si>
  <si>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</si>
  <si>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</si>
  <si>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</si>
  <si>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</si>
  <si>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</si>
  <si>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</si>
  <si>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</si>
  <si>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</si>
  <si>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</si>
  <si>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</si>
  <si>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</si>
  <si>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</si>
  <si>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</si>
  <si>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</si>
  <si>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</si>
  <si>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</si>
  <si>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</si>
  <si>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</si>
  <si>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</si>
  <si>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</si>
  <si>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</si>
  <si>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</si>
  <si>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</si>
  <si>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</si>
  <si>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</si>
  <si>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</si>
  <si>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</si>
  <si>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</si>
  <si>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</si>
  <si>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</si>
  <si>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</si>
  <si>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</si>
  <si>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</si>
  <si>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</si>
  <si>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</si>
  <si>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</si>
  <si>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</si>
  <si>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</si>
  <si>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</si>
  <si>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</si>
  <si>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</si>
  <si>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</si>
  <si>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</si>
  <si>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</si>
  <si>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</si>
  <si>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</si>
  <si>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</si>
  <si>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</si>
  <si>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</si>
  <si>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</si>
  <si>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</si>
  <si>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</si>
  <si>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</si>
  <si>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</si>
  <si>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</si>
  <si>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</si>
  <si>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</si>
  <si>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</si>
  <si>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</si>
  <si>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</si>
  <si>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</si>
  <si>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</si>
  <si>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</si>
  <si>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</si>
  <si>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</si>
  <si>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</si>
  <si>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</si>
  <si>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</si>
  <si>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</si>
  <si>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</si>
  <si>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</si>
  <si>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</si>
  <si>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</si>
  <si>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</si>
  <si>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</si>
  <si>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</si>
  <si>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</si>
  <si>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</si>
  <si>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</si>
  <si>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</si>
  <si>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</si>
  <si>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</si>
  <si>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</si>
  <si>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</si>
  <si>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</si>
  <si>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</si>
  <si>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</si>
  <si>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</si>
  <si>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</si>
  <si>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</si>
  <si>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</si>
  <si>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</si>
  <si>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</si>
  <si>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</si>
  <si>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</si>
  <si>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</si>
  <si>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</si>
  <si>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</si>
  <si>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</si>
  <si>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</si>
  <si>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</si>
  <si>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</si>
  <si>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</si>
  <si>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</si>
  <si>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</si>
  <si>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</si>
  <si>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</si>
  <si>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</si>
  <si>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</si>
  <si>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</si>
  <si>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</si>
  <si>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</si>
  <si>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</si>
  <si>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</si>
  <si>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</si>
  <si>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</si>
  <si>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</si>
  <si>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</si>
  <si>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</si>
  <si>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</si>
  <si>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</si>
  <si>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</si>
  <si>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</si>
  <si>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</si>
  <si>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</si>
  <si>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</si>
  <si>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</si>
  <si>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</si>
  <si>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</si>
  <si>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</si>
  <si>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</si>
  <si>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</si>
  <si>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</si>
  <si>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</si>
  <si>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</si>
  <si>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</si>
  <si>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</si>
  <si>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</si>
  <si>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</si>
  <si>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</si>
  <si>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</si>
  <si>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</si>
  <si>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</si>
  <si>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</si>
  <si>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</si>
  <si>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</si>
  <si>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</si>
  <si>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</si>
  <si>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</si>
  <si>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</si>
  <si>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</si>
  <si>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</si>
  <si>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</si>
  <si>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</si>
  <si>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</si>
  <si>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</si>
  <si>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</si>
  <si>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</si>
  <si>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</si>
  <si>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</si>
  <si>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</si>
  <si>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</si>
  <si>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</si>
  <si>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</si>
  <si>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</si>
  <si>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</si>
  <si>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</si>
  <si>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</si>
  <si>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</si>
  <si>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</si>
  <si>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</si>
  <si>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</si>
  <si>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</si>
  <si>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</si>
  <si>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</si>
  <si>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</si>
  <si>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</si>
  <si>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</si>
  <si>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</si>
  <si>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</si>
  <si>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</si>
  <si>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</si>
  <si>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</si>
  <si>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</si>
  <si>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</si>
  <si>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</si>
  <si>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</si>
  <si>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</si>
  <si>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</si>
  <si>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</si>
  <si>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</si>
  <si>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</si>
  <si>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</si>
  <si>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</si>
  <si>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</si>
  <si>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</si>
  <si>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</si>
  <si>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</si>
  <si>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</si>
  <si>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</si>
  <si>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</si>
  <si>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</si>
  <si>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</si>
  <si>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</si>
  <si>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</si>
  <si>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</si>
  <si>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</si>
  <si>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</si>
  <si>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</si>
  <si>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</si>
  <si>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</si>
  <si>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</si>
  <si>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</si>
  <si>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</si>
  <si>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</si>
  <si>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</si>
  <si>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</si>
  <si>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</si>
  <si>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</si>
  <si>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</si>
  <si>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</si>
  <si>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</si>
  <si>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</si>
  <si>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</si>
  <si>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</si>
  <si>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</si>
  <si>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</si>
  <si>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</si>
  <si>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</si>
  <si>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</si>
  <si>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</si>
  <si>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</si>
  <si>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</si>
  <si>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</si>
  <si>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</si>
  <si>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</si>
  <si>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OREBIĆ</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</si>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</sst>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1537652.4099999997</v>
      </c>
      <c r="D2" s="7">
        <f>'PR-RAS'!E6</f>
        <v>1591175.3000000003</v>
      </c>
      <c r="E2" s="7">
        <v>0</v>
      </c>
      <c r="F2" s="7">
        <v>0</v>
      </c>
      <c r="G2" s="8">
        <f t="shared" ref="G2:G274" si="0">(B2/1000)*(C2*1+D2*2)</f>
        <v>4720.0030099999994</v>
      </c>
      <c r="H2" s="8">
        <f t="shared" ref="H2:H274" si="1">ABS(C2-ROUND(C2,0))+ABS(D2-ROUND(D2,0))</f>
        <v>0.7099999999627471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1320781.6199999999</v>
      </c>
      <c r="D45" s="2">
        <f>'PR-RAS'!E49</f>
        <v>1376535.1300000001</v>
      </c>
      <c r="E45" s="2">
        <v>0</v>
      </c>
      <c r="F45" s="2">
        <v>0</v>
      </c>
      <c r="G45" s="3">
        <f t="shared" si="0"/>
        <v>179249.48271999997</v>
      </c>
      <c r="H45" s="3">
        <f t="shared" si="1"/>
        <v>0.51000000024214387</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1320781.6199999999</v>
      </c>
      <c r="D64" s="2">
        <f>'PR-RAS'!E68</f>
        <v>1376535.1300000001</v>
      </c>
      <c r="E64" s="2">
        <v>0</v>
      </c>
      <c r="F64" s="2">
        <v>0</v>
      </c>
      <c r="G64" s="3">
        <f t="shared" si="0"/>
        <v>256652.66844000001</v>
      </c>
      <c r="H64" s="3">
        <f t="shared" si="1"/>
        <v>0.51000000024214387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1313898.21</v>
      </c>
      <c r="D65" s="2">
        <f>'PR-RAS'!E69</f>
        <v>1374442.54</v>
      </c>
      <c r="E65" s="2">
        <v>0</v>
      </c>
      <c r="F65" s="2">
        <v>0</v>
      </c>
      <c r="G65" s="3">
        <f t="shared" si="0"/>
        <v>260018.13056000002</v>
      </c>
      <c r="H65" s="3">
        <f t="shared" si="1"/>
        <v>0.66999999992549419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6883.41</v>
      </c>
      <c r="D66" s="2">
        <f>'PR-RAS'!E70</f>
        <v>2092.59</v>
      </c>
      <c r="E66" s="2">
        <v>0</v>
      </c>
      <c r="F66" s="2">
        <v>0</v>
      </c>
      <c r="G66" s="3">
        <f t="shared" si="0"/>
        <v>719.45835</v>
      </c>
      <c r="H66" s="3">
        <f t="shared" si="1"/>
        <v>0.81999999999970896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0.17</v>
      </c>
      <c r="D78" s="2">
        <f>'PR-RAS'!E82</f>
        <v>0.27</v>
      </c>
      <c r="E78" s="2">
        <v>0</v>
      </c>
      <c r="F78" s="2">
        <v>0</v>
      </c>
      <c r="G78" s="3">
        <f t="shared" si="0"/>
        <v>5.4670000000000003E-2</v>
      </c>
      <c r="H78" s="3">
        <f t="shared" si="1"/>
        <v>0.44000000000000006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0.17</v>
      </c>
      <c r="D79" s="2">
        <f>'PR-RAS'!E83</f>
        <v>0.27</v>
      </c>
      <c r="E79" s="2">
        <v>0</v>
      </c>
      <c r="F79" s="2">
        <v>0</v>
      </c>
      <c r="G79" s="3">
        <f t="shared" si="0"/>
        <v>5.5380000000000006E-2</v>
      </c>
      <c r="H79" s="3">
        <f t="shared" si="1"/>
        <v>0.44000000000000006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0.17</v>
      </c>
      <c r="D81" s="2">
        <f>'PR-RAS'!E85</f>
        <v>0.27</v>
      </c>
      <c r="E81" s="2">
        <v>0</v>
      </c>
      <c r="F81" s="2">
        <v>0</v>
      </c>
      <c r="G81" s="3">
        <f t="shared" si="0"/>
        <v>5.680000000000001E-2</v>
      </c>
      <c r="H81" s="3">
        <f t="shared" si="1"/>
        <v>0.44000000000000006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14877</v>
      </c>
      <c r="D102" s="2">
        <f>'PR-RAS'!E106</f>
        <v>11048.02</v>
      </c>
      <c r="E102" s="2">
        <v>0</v>
      </c>
      <c r="F102" s="2">
        <v>0</v>
      </c>
      <c r="G102" s="3">
        <f t="shared" si="0"/>
        <v>3734.2770400000004</v>
      </c>
      <c r="H102" s="3">
        <f t="shared" si="1"/>
        <v>2.0000000000436557E-2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14877</v>
      </c>
      <c r="D108" s="2">
        <f>'PR-RAS'!E112</f>
        <v>11048.02</v>
      </c>
      <c r="E108" s="2">
        <v>0</v>
      </c>
      <c r="F108" s="2">
        <v>0</v>
      </c>
      <c r="G108" s="3">
        <f t="shared" si="0"/>
        <v>3956.11528</v>
      </c>
      <c r="H108" s="3">
        <f t="shared" si="1"/>
        <v>2.0000000000436557E-2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14877</v>
      </c>
      <c r="D113" s="2">
        <f>'PR-RAS'!E117</f>
        <v>11048.02</v>
      </c>
      <c r="E113" s="2">
        <v>0</v>
      </c>
      <c r="F113" s="2">
        <v>0</v>
      </c>
      <c r="G113" s="3">
        <f t="shared" si="0"/>
        <v>4140.9804800000002</v>
      </c>
      <c r="H113" s="3">
        <f t="shared" si="1"/>
        <v>2.0000000000436557E-2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6263.97</v>
      </c>
      <c r="D121" s="2">
        <f>'PR-RAS'!E125</f>
        <v>3496.27</v>
      </c>
      <c r="E121" s="2">
        <v>0</v>
      </c>
      <c r="F121" s="2">
        <v>0</v>
      </c>
      <c r="G121" s="3">
        <f t="shared" si="0"/>
        <v>1590.7811999999999</v>
      </c>
      <c r="H121" s="3">
        <f t="shared" si="1"/>
        <v>0.29999999999972715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5584.97</v>
      </c>
      <c r="D122" s="2">
        <f>'PR-RAS'!E126</f>
        <v>3434.85</v>
      </c>
      <c r="E122" s="2">
        <v>0</v>
      </c>
      <c r="F122" s="2">
        <v>0</v>
      </c>
      <c r="G122" s="3">
        <f t="shared" si="0"/>
        <v>1507.0150699999999</v>
      </c>
      <c r="H122" s="3">
        <f t="shared" si="1"/>
        <v>0.17999999999983629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5584.97</v>
      </c>
      <c r="D124" s="2">
        <f>'PR-RAS'!E128</f>
        <v>3434.85</v>
      </c>
      <c r="E124" s="2">
        <v>0</v>
      </c>
      <c r="F124" s="2">
        <v>0</v>
      </c>
      <c r="G124" s="3">
        <f t="shared" si="0"/>
        <v>1531.9244100000001</v>
      </c>
      <c r="H124" s="3">
        <f t="shared" si="1"/>
        <v>0.17999999999983629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679</v>
      </c>
      <c r="D125" s="2">
        <f>'PR-RAS'!E129</f>
        <v>61.42</v>
      </c>
      <c r="E125" s="2">
        <v>0</v>
      </c>
      <c r="F125" s="2">
        <v>0</v>
      </c>
      <c r="G125" s="3">
        <f t="shared" si="0"/>
        <v>99.428160000000005</v>
      </c>
      <c r="H125" s="3">
        <f t="shared" si="1"/>
        <v>0.42000000000000171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679</v>
      </c>
      <c r="D126" s="2">
        <f>'PR-RAS'!E130</f>
        <v>61.42</v>
      </c>
      <c r="E126" s="2">
        <v>0</v>
      </c>
      <c r="F126" s="2">
        <v>0</v>
      </c>
      <c r="G126" s="3">
        <f t="shared" si="0"/>
        <v>100.23</v>
      </c>
      <c r="H126" s="3">
        <f t="shared" si="1"/>
        <v>0.42000000000000171</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195729.65</v>
      </c>
      <c r="D130" s="2">
        <f>'PR-RAS'!E134</f>
        <v>200095.61</v>
      </c>
      <c r="E130" s="2">
        <v>0</v>
      </c>
      <c r="F130" s="2">
        <v>0</v>
      </c>
      <c r="G130" s="3">
        <f t="shared" si="0"/>
        <v>76873.792230000006</v>
      </c>
      <c r="H130" s="3">
        <f t="shared" si="1"/>
        <v>0.7400000000197906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195729.65</v>
      </c>
      <c r="D131" s="2">
        <f>'PR-RAS'!E135</f>
        <v>200095.61</v>
      </c>
      <c r="E131" s="2">
        <v>0</v>
      </c>
      <c r="F131" s="2">
        <v>0</v>
      </c>
      <c r="G131" s="3">
        <f t="shared" si="0"/>
        <v>77469.713100000008</v>
      </c>
      <c r="H131" s="3">
        <f t="shared" si="1"/>
        <v>0.7400000000197906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172384.65</v>
      </c>
      <c r="D132" s="2">
        <f>'PR-RAS'!E136</f>
        <v>181565.61</v>
      </c>
      <c r="E132" s="2">
        <v>0</v>
      </c>
      <c r="F132" s="2">
        <v>0</v>
      </c>
      <c r="G132" s="3">
        <f t="shared" si="0"/>
        <v>70152.578970000002</v>
      </c>
      <c r="H132" s="3">
        <f t="shared" si="1"/>
        <v>0.7400000000197906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23345</v>
      </c>
      <c r="D133" s="2">
        <f>'PR-RAS'!E137</f>
        <v>18530</v>
      </c>
      <c r="E133" s="2">
        <v>0</v>
      </c>
      <c r="F133" s="2">
        <v>0</v>
      </c>
      <c r="G133" s="3">
        <f t="shared" si="0"/>
        <v>7973.46</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1495622.96</v>
      </c>
      <c r="D148" s="2">
        <f>'PR-RAS'!E152</f>
        <v>1687206.3699999999</v>
      </c>
      <c r="E148" s="2">
        <v>0</v>
      </c>
      <c r="F148" s="2">
        <v>0</v>
      </c>
      <c r="G148" s="3">
        <f t="shared" si="0"/>
        <v>715895.24789999984</v>
      </c>
      <c r="H148" s="3">
        <f t="shared" si="1"/>
        <v>0.40999999991618097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1217201.48</v>
      </c>
      <c r="D149" s="2">
        <f>'PR-RAS'!E153</f>
        <v>1383482.49</v>
      </c>
      <c r="E149" s="2">
        <v>0</v>
      </c>
      <c r="F149" s="2">
        <v>0</v>
      </c>
      <c r="G149" s="3">
        <f t="shared" si="0"/>
        <v>589656.63607999997</v>
      </c>
      <c r="H149" s="3">
        <f t="shared" si="1"/>
        <v>0.96999999997206032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1006550.47</v>
      </c>
      <c r="D150" s="2">
        <f>'PR-RAS'!E154</f>
        <v>1151936.33</v>
      </c>
      <c r="E150" s="2">
        <v>0</v>
      </c>
      <c r="F150" s="2">
        <v>0</v>
      </c>
      <c r="G150" s="3">
        <f t="shared" si="0"/>
        <v>493253.04636999994</v>
      </c>
      <c r="H150" s="3">
        <f t="shared" si="1"/>
        <v>0.80000000004656613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955904.46</v>
      </c>
      <c r="D151" s="2">
        <f>'PR-RAS'!E155</f>
        <v>1100362.1000000001</v>
      </c>
      <c r="E151" s="2">
        <v>0</v>
      </c>
      <c r="F151" s="2">
        <v>0</v>
      </c>
      <c r="G151" s="3">
        <f t="shared" si="0"/>
        <v>473494.299</v>
      </c>
      <c r="H151" s="3">
        <f t="shared" si="1"/>
        <v>0.56000000005587935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38425.21</v>
      </c>
      <c r="D153" s="2">
        <f>'PR-RAS'!E157</f>
        <v>44198.58</v>
      </c>
      <c r="E153" s="2">
        <v>0</v>
      </c>
      <c r="F153" s="2">
        <v>0</v>
      </c>
      <c r="G153" s="3">
        <f t="shared" si="0"/>
        <v>19277.000239999998</v>
      </c>
      <c r="H153" s="3">
        <f t="shared" si="1"/>
        <v>0.62999999999738066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12220.8</v>
      </c>
      <c r="D154" s="2">
        <f>'PR-RAS'!E158</f>
        <v>7375.65</v>
      </c>
      <c r="E154" s="2">
        <v>0</v>
      </c>
      <c r="F154" s="2">
        <v>0</v>
      </c>
      <c r="G154" s="3">
        <f t="shared" si="0"/>
        <v>4126.7312999999995</v>
      </c>
      <c r="H154" s="3">
        <f t="shared" si="1"/>
        <v>0.55000000000109139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48269.01</v>
      </c>
      <c r="D155" s="2">
        <f>'PR-RAS'!E159</f>
        <v>45294</v>
      </c>
      <c r="E155" s="2">
        <v>0</v>
      </c>
      <c r="F155" s="2">
        <v>0</v>
      </c>
      <c r="G155" s="3">
        <f t="shared" si="0"/>
        <v>21383.97954</v>
      </c>
      <c r="H155" s="3">
        <f t="shared" si="1"/>
        <v>1.0000000002037268E-2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162382</v>
      </c>
      <c r="D156" s="2">
        <f>'PR-RAS'!E160</f>
        <v>186252.16</v>
      </c>
      <c r="E156" s="2">
        <v>0</v>
      </c>
      <c r="F156" s="2">
        <v>0</v>
      </c>
      <c r="G156" s="3">
        <f t="shared" si="0"/>
        <v>82907.379600000015</v>
      </c>
      <c r="H156" s="3">
        <f t="shared" si="1"/>
        <v>0.16000000000349246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162382</v>
      </c>
      <c r="D158" s="2">
        <f>'PR-RAS'!E162</f>
        <v>186252.16</v>
      </c>
      <c r="E158" s="2">
        <v>0</v>
      </c>
      <c r="F158" s="2">
        <v>0</v>
      </c>
      <c r="G158" s="3">
        <f t="shared" si="0"/>
        <v>83977.15224000001</v>
      </c>
      <c r="H158" s="3">
        <f t="shared" si="1"/>
        <v>0.16000000000349246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246275.79</v>
      </c>
      <c r="D160" s="2">
        <f>'PR-RAS'!E164</f>
        <v>267152.95</v>
      </c>
      <c r="E160" s="2">
        <v>0</v>
      </c>
      <c r="F160" s="2">
        <v>0</v>
      </c>
      <c r="G160" s="3">
        <f t="shared" si="0"/>
        <v>124112.48871000001</v>
      </c>
      <c r="H160" s="3">
        <f t="shared" si="1"/>
        <v>0.2599999999802094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29385.279999999999</v>
      </c>
      <c r="D161" s="2">
        <f>'PR-RAS'!E165</f>
        <v>34995.53</v>
      </c>
      <c r="E161" s="2">
        <v>0</v>
      </c>
      <c r="F161" s="2">
        <v>0</v>
      </c>
      <c r="G161" s="3">
        <f t="shared" si="0"/>
        <v>15900.214399999999</v>
      </c>
      <c r="H161" s="3">
        <f t="shared" si="1"/>
        <v>0.75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4808.84</v>
      </c>
      <c r="D162" s="2">
        <f>'PR-RAS'!E166</f>
        <v>7505.08</v>
      </c>
      <c r="E162" s="2">
        <v>0</v>
      </c>
      <c r="F162" s="2">
        <v>0</v>
      </c>
      <c r="G162" s="3">
        <f t="shared" si="0"/>
        <v>3190.8589999999999</v>
      </c>
      <c r="H162" s="3">
        <f t="shared" si="1"/>
        <v>0.23999999999978172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23723.439999999999</v>
      </c>
      <c r="D163" s="2">
        <f>'PR-RAS'!E167</f>
        <v>26140.45</v>
      </c>
      <c r="E163" s="2">
        <v>0</v>
      </c>
      <c r="F163" s="2">
        <v>0</v>
      </c>
      <c r="G163" s="3">
        <f t="shared" si="0"/>
        <v>12312.703079999999</v>
      </c>
      <c r="H163" s="3">
        <f t="shared" si="1"/>
        <v>0.88999999999941792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90</v>
      </c>
      <c r="D164" s="2">
        <f>'PR-RAS'!E168</f>
        <v>1250</v>
      </c>
      <c r="E164" s="2">
        <v>0</v>
      </c>
      <c r="F164" s="2">
        <v>0</v>
      </c>
      <c r="G164" s="3">
        <f t="shared" si="0"/>
        <v>422.17</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763</v>
      </c>
      <c r="D165" s="2">
        <f>'PR-RAS'!E169</f>
        <v>100</v>
      </c>
      <c r="E165" s="2">
        <v>0</v>
      </c>
      <c r="F165" s="2">
        <v>0</v>
      </c>
      <c r="G165" s="3">
        <f t="shared" si="0"/>
        <v>157.93200000000002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83654.789999999994</v>
      </c>
      <c r="D166" s="2">
        <f>'PR-RAS'!E170</f>
        <v>99520.74</v>
      </c>
      <c r="E166" s="2">
        <v>0</v>
      </c>
      <c r="F166" s="2">
        <v>0</v>
      </c>
      <c r="G166" s="3">
        <f t="shared" si="0"/>
        <v>46644.884550000002</v>
      </c>
      <c r="H166" s="3">
        <f t="shared" si="1"/>
        <v>0.47000000000116415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8691.4599999999991</v>
      </c>
      <c r="D167" s="2">
        <f>'PR-RAS'!E171</f>
        <v>7437.39</v>
      </c>
      <c r="E167" s="2">
        <v>0</v>
      </c>
      <c r="F167" s="2">
        <v>0</v>
      </c>
      <c r="G167" s="3">
        <f t="shared" si="0"/>
        <v>3911.99584</v>
      </c>
      <c r="H167" s="3">
        <f t="shared" si="1"/>
        <v>0.8499999999994543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54457.57</v>
      </c>
      <c r="D168" s="2">
        <f>'PR-RAS'!E172</f>
        <v>55771.89</v>
      </c>
      <c r="E168" s="2">
        <v>0</v>
      </c>
      <c r="F168" s="2">
        <v>0</v>
      </c>
      <c r="G168" s="3">
        <f t="shared" si="0"/>
        <v>27722.225450000002</v>
      </c>
      <c r="H168" s="3">
        <f t="shared" si="1"/>
        <v>0.54000000000087311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14056.23</v>
      </c>
      <c r="D169" s="2">
        <f>'PR-RAS'!E173</f>
        <v>20066.61</v>
      </c>
      <c r="E169" s="2">
        <v>0</v>
      </c>
      <c r="F169" s="2">
        <v>0</v>
      </c>
      <c r="G169" s="3">
        <f t="shared" si="0"/>
        <v>9103.8276000000005</v>
      </c>
      <c r="H169" s="3">
        <f t="shared" si="1"/>
        <v>0.61999999999898137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4208.26</v>
      </c>
      <c r="D170" s="2">
        <f>'PR-RAS'!E174</f>
        <v>15503.36</v>
      </c>
      <c r="E170" s="2">
        <v>0</v>
      </c>
      <c r="F170" s="2">
        <v>0</v>
      </c>
      <c r="G170" s="3">
        <f t="shared" si="0"/>
        <v>5951.3316200000008</v>
      </c>
      <c r="H170" s="3">
        <f t="shared" si="1"/>
        <v>0.62000000000080036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2241.27</v>
      </c>
      <c r="D171" s="2">
        <f>'PR-RAS'!E175</f>
        <v>741.49</v>
      </c>
      <c r="E171" s="2">
        <v>0</v>
      </c>
      <c r="F171" s="2">
        <v>0</v>
      </c>
      <c r="G171" s="3">
        <f t="shared" si="0"/>
        <v>633.12250000000006</v>
      </c>
      <c r="H171" s="3">
        <f t="shared" si="1"/>
        <v>0.75999999999999091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117015.01</v>
      </c>
      <c r="D174" s="2">
        <f>'PR-RAS'!E178</f>
        <v>112577.09</v>
      </c>
      <c r="E174" s="2">
        <v>0</v>
      </c>
      <c r="F174" s="2">
        <v>0</v>
      </c>
      <c r="G174" s="3">
        <f t="shared" si="0"/>
        <v>59195.269869999996</v>
      </c>
      <c r="H174" s="3">
        <f t="shared" si="1"/>
        <v>9.9999999991268851E-2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48514.04</v>
      </c>
      <c r="D175" s="2">
        <f>'PR-RAS'!E179</f>
        <v>52275.31</v>
      </c>
      <c r="E175" s="2">
        <v>0</v>
      </c>
      <c r="F175" s="2">
        <v>0</v>
      </c>
      <c r="G175" s="3">
        <f t="shared" si="0"/>
        <v>26633.250839999997</v>
      </c>
      <c r="H175" s="3">
        <f t="shared" si="1"/>
        <v>0.34999999999854481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24413.13</v>
      </c>
      <c r="D176" s="2">
        <f>'PR-RAS'!E180</f>
        <v>5462.49</v>
      </c>
      <c r="E176" s="2">
        <v>0</v>
      </c>
      <c r="F176" s="2">
        <v>0</v>
      </c>
      <c r="G176" s="3">
        <f t="shared" si="0"/>
        <v>6184.1692499999999</v>
      </c>
      <c r="H176" s="3">
        <f t="shared" si="1"/>
        <v>0.62000000000080036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690</v>
      </c>
      <c r="E177" s="2">
        <v>0</v>
      </c>
      <c r="F177" s="2">
        <v>0</v>
      </c>
      <c r="G177" s="3">
        <f t="shared" si="0"/>
        <v>242.88</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12001.95</v>
      </c>
      <c r="D178" s="2">
        <f>'PR-RAS'!E182</f>
        <v>11885.16</v>
      </c>
      <c r="E178" s="2">
        <v>0</v>
      </c>
      <c r="F178" s="2">
        <v>0</v>
      </c>
      <c r="G178" s="3">
        <f t="shared" si="0"/>
        <v>6331.6917900000008</v>
      </c>
      <c r="H178" s="3">
        <f t="shared" si="1"/>
        <v>0.20999999999912689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369.74</v>
      </c>
      <c r="E179" s="2">
        <v>0</v>
      </c>
      <c r="F179" s="2">
        <v>0</v>
      </c>
      <c r="G179" s="3">
        <f t="shared" si="0"/>
        <v>131.62744000000001</v>
      </c>
      <c r="H179" s="3">
        <f t="shared" si="1"/>
        <v>0.25999999999999091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160</v>
      </c>
      <c r="D180" s="2">
        <f>'PR-RAS'!E184</f>
        <v>0</v>
      </c>
      <c r="E180" s="2">
        <v>0</v>
      </c>
      <c r="F180" s="2">
        <v>0</v>
      </c>
      <c r="G180" s="3">
        <f t="shared" si="0"/>
        <v>28.64</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30406.49</v>
      </c>
      <c r="D181" s="2">
        <f>'PR-RAS'!E185</f>
        <v>39713.33</v>
      </c>
      <c r="E181" s="2">
        <v>0</v>
      </c>
      <c r="F181" s="2">
        <v>0</v>
      </c>
      <c r="G181" s="3">
        <f t="shared" si="0"/>
        <v>19769.967000000001</v>
      </c>
      <c r="H181" s="3">
        <f t="shared" si="1"/>
        <v>0.82000000000334694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1424.4</v>
      </c>
      <c r="D182" s="2">
        <f>'PR-RAS'!E186</f>
        <v>2181.06</v>
      </c>
      <c r="E182" s="2">
        <v>0</v>
      </c>
      <c r="F182" s="2">
        <v>0</v>
      </c>
      <c r="G182" s="3">
        <f t="shared" si="0"/>
        <v>1047.3601200000001</v>
      </c>
      <c r="H182" s="3">
        <f t="shared" si="1"/>
        <v>0.46000000000003638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95</v>
      </c>
      <c r="D183" s="2">
        <f>'PR-RAS'!E187</f>
        <v>0</v>
      </c>
      <c r="E183" s="2">
        <v>0</v>
      </c>
      <c r="F183" s="2">
        <v>0</v>
      </c>
      <c r="G183" s="3">
        <f t="shared" si="0"/>
        <v>17.29</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139.91999999999999</v>
      </c>
      <c r="D184" s="2">
        <f>'PR-RAS'!E188</f>
        <v>303</v>
      </c>
      <c r="E184" s="2">
        <v>0</v>
      </c>
      <c r="F184" s="2">
        <v>0</v>
      </c>
      <c r="G184" s="3">
        <f t="shared" si="0"/>
        <v>136.50335999999999</v>
      </c>
      <c r="H184" s="3">
        <f t="shared" si="1"/>
        <v>8.0000000000012506E-2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16080.79</v>
      </c>
      <c r="D190" s="2">
        <f>'PR-RAS'!E194</f>
        <v>19756.59</v>
      </c>
      <c r="E190" s="2">
        <v>0</v>
      </c>
      <c r="F190" s="2">
        <v>0</v>
      </c>
      <c r="G190" s="3">
        <f t="shared" si="0"/>
        <v>10507.260330000001</v>
      </c>
      <c r="H190" s="3">
        <f t="shared" si="1"/>
        <v>0.61999999999898137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97.78</v>
      </c>
      <c r="D193" s="2">
        <f>'PR-RAS'!E197</f>
        <v>73.95</v>
      </c>
      <c r="E193" s="2">
        <v>0</v>
      </c>
      <c r="F193" s="2">
        <v>0</v>
      </c>
      <c r="G193" s="3">
        <f t="shared" si="0"/>
        <v>47.170560000000002</v>
      </c>
      <c r="H193" s="3">
        <f t="shared" si="1"/>
        <v>0.26999999999999602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217.09</v>
      </c>
      <c r="D194" s="2">
        <f>'PR-RAS'!E198</f>
        <v>309</v>
      </c>
      <c r="E194" s="2">
        <v>0</v>
      </c>
      <c r="F194" s="2">
        <v>0</v>
      </c>
      <c r="G194" s="3">
        <f t="shared" si="0"/>
        <v>161.17237</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3976</v>
      </c>
      <c r="D195" s="2">
        <f>'PR-RAS'!E199</f>
        <v>5319.59</v>
      </c>
      <c r="E195" s="2">
        <v>0</v>
      </c>
      <c r="F195" s="2">
        <v>0</v>
      </c>
      <c r="G195" s="3">
        <f t="shared" si="0"/>
        <v>2835.34492</v>
      </c>
      <c r="H195" s="3">
        <f t="shared" si="1"/>
        <v>0.40999999999985448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11789.92</v>
      </c>
      <c r="D197" s="2">
        <f>'PR-RAS'!E201</f>
        <v>14054.05</v>
      </c>
      <c r="E197" s="2">
        <v>0</v>
      </c>
      <c r="F197" s="2">
        <v>0</v>
      </c>
      <c r="G197" s="3">
        <f t="shared" si="0"/>
        <v>7820.0119199999999</v>
      </c>
      <c r="H197" s="3">
        <f t="shared" si="1"/>
        <v>0.12999999999919964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655.79</v>
      </c>
      <c r="D198" s="2">
        <f>'PR-RAS'!E202</f>
        <v>635.79000000000008</v>
      </c>
      <c r="E198" s="2">
        <v>0</v>
      </c>
      <c r="F198" s="2">
        <v>0</v>
      </c>
      <c r="G198" s="3">
        <f t="shared" si="0"/>
        <v>379.69189000000006</v>
      </c>
      <c r="H198" s="3">
        <f t="shared" si="1"/>
        <v>0.41999999999995907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655.79</v>
      </c>
      <c r="D212" s="2">
        <f>'PR-RAS'!E216</f>
        <v>635.79000000000008</v>
      </c>
      <c r="E212" s="2">
        <v>0</v>
      </c>
      <c r="F212" s="2">
        <v>0</v>
      </c>
      <c r="G212" s="3">
        <f t="shared" si="0"/>
        <v>406.67507000000001</v>
      </c>
      <c r="H212" s="3">
        <f t="shared" si="1"/>
        <v>0.41999999999995907</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654.9</v>
      </c>
      <c r="D213" s="2">
        <f>'PR-RAS'!E217</f>
        <v>635.09</v>
      </c>
      <c r="E213" s="2">
        <v>0</v>
      </c>
      <c r="F213" s="2">
        <v>0</v>
      </c>
      <c r="G213" s="3">
        <f t="shared" si="0"/>
        <v>408.11695999999995</v>
      </c>
      <c r="H213" s="3">
        <f t="shared" si="1"/>
        <v>0.19000000000005457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0.89</v>
      </c>
      <c r="D215" s="2">
        <f>'PR-RAS'!E219</f>
        <v>0.7</v>
      </c>
      <c r="E215" s="2">
        <v>0</v>
      </c>
      <c r="F215" s="2">
        <v>0</v>
      </c>
      <c r="G215" s="3">
        <f t="shared" si="0"/>
        <v>0.49006</v>
      </c>
      <c r="H215" s="3">
        <f t="shared" si="1"/>
        <v>0.41000000000000003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30975.97</v>
      </c>
      <c r="D258" s="2">
        <f>'PR-RAS'!E262</f>
        <v>35412.9</v>
      </c>
      <c r="E258" s="2">
        <v>0</v>
      </c>
      <c r="F258" s="2">
        <v>0</v>
      </c>
      <c r="G258" s="3">
        <f t="shared" si="0"/>
        <v>26163.054890000003</v>
      </c>
      <c r="H258" s="3">
        <f t="shared" si="1"/>
        <v>0.12999999999738066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30975.97</v>
      </c>
      <c r="D265" s="2">
        <f>'PR-RAS'!E269</f>
        <v>35412.9</v>
      </c>
      <c r="E265" s="2">
        <v>0</v>
      </c>
      <c r="F265" s="2">
        <v>0</v>
      </c>
      <c r="G265" s="3">
        <f t="shared" si="0"/>
        <v>26875.667280000001</v>
      </c>
      <c r="H265" s="3">
        <f t="shared" si="1"/>
        <v>0.12999999999738066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30975.97</v>
      </c>
      <c r="D267" s="2">
        <f>'PR-RAS'!E271</f>
        <v>35412.9</v>
      </c>
      <c r="E267" s="2">
        <v>0</v>
      </c>
      <c r="F267" s="2">
        <v>0</v>
      </c>
      <c r="G267" s="3">
        <f t="shared" si="0"/>
        <v>27079.270820000002</v>
      </c>
      <c r="H267" s="3">
        <f t="shared" si="1"/>
        <v>0.12999999999738066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513.92999999999995</v>
      </c>
      <c r="D269" s="2">
        <f>'PR-RAS'!E273</f>
        <v>522.24</v>
      </c>
      <c r="E269" s="2">
        <v>0</v>
      </c>
      <c r="F269" s="2">
        <v>0</v>
      </c>
      <c r="G269" s="3">
        <f t="shared" si="0"/>
        <v>417.65387999999996</v>
      </c>
      <c r="H269" s="3">
        <f t="shared" si="1"/>
        <v>0.31000000000005912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513.92999999999995</v>
      </c>
      <c r="D270" s="2">
        <f>'PR-RAS'!E274</f>
        <v>522.24</v>
      </c>
      <c r="E270" s="2">
        <v>0</v>
      </c>
      <c r="F270" s="2">
        <v>0</v>
      </c>
      <c r="G270" s="3">
        <f t="shared" si="0"/>
        <v>419.21229</v>
      </c>
      <c r="H270" s="3">
        <f t="shared" si="1"/>
        <v>0.31000000000005912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513.92999999999995</v>
      </c>
      <c r="D272" s="2">
        <f>'PR-RAS'!E276</f>
        <v>522.24</v>
      </c>
      <c r="E272" s="2">
        <v>0</v>
      </c>
      <c r="F272" s="2">
        <v>0</v>
      </c>
      <c r="G272" s="3">
        <f t="shared" si="0"/>
        <v>422.32911000000001</v>
      </c>
      <c r="H272" s="3">
        <f t="shared" si="1"/>
        <v>0.31000000000005912</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1495622.96</v>
      </c>
      <c r="D295" s="2">
        <f>'PR-RAS'!E299</f>
        <v>1687206.3699999999</v>
      </c>
      <c r="E295" s="2">
        <v>0</v>
      </c>
      <c r="F295" s="2">
        <v>0</v>
      </c>
      <c r="G295" s="3">
        <f t="shared" si="12"/>
        <v>1431790.4957999997</v>
      </c>
      <c r="H295" s="3">
        <f t="shared" si="13"/>
        <v>0.40999999991618097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42029.449999999721</v>
      </c>
      <c r="D296" s="2">
        <f>'PR-RAS'!E300</f>
        <v>0</v>
      </c>
      <c r="E296" s="2">
        <v>0</v>
      </c>
      <c r="F296" s="2">
        <v>0</v>
      </c>
      <c r="G296" s="3">
        <f t="shared" si="12"/>
        <v>12398.687749999917</v>
      </c>
      <c r="H296" s="3">
        <f t="shared" si="13"/>
        <v>0.44999999972060323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96031.0699999996</v>
      </c>
      <c r="E297" s="2">
        <v>0</v>
      </c>
      <c r="F297" s="2">
        <v>0</v>
      </c>
      <c r="G297" s="3">
        <f t="shared" si="12"/>
        <v>56850.39343999976</v>
      </c>
      <c r="H297" s="3">
        <f t="shared" si="13"/>
        <v>6.9999999599531293E-2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34620.949999999997</v>
      </c>
      <c r="D298" s="2">
        <f>'PR-RAS'!E302</f>
        <v>20839.490000000002</v>
      </c>
      <c r="E298" s="2">
        <v>0</v>
      </c>
      <c r="F298" s="2">
        <v>0</v>
      </c>
      <c r="G298" s="3">
        <f t="shared" si="12"/>
        <v>22661.079209999996</v>
      </c>
      <c r="H298" s="3">
        <f t="shared" si="13"/>
        <v>0.54000000000451109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1052.49</v>
      </c>
      <c r="D300" s="2">
        <f>'PR-RAS'!E304</f>
        <v>113599.27</v>
      </c>
      <c r="E300" s="2">
        <v>0</v>
      </c>
      <c r="F300" s="2">
        <v>0</v>
      </c>
      <c r="G300" s="3">
        <f t="shared" si="12"/>
        <v>68247.057969999994</v>
      </c>
      <c r="H300" s="3">
        <f t="shared" si="13"/>
        <v>0.76000000000408363</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1052.49</v>
      </c>
      <c r="D301" s="2">
        <f>'PR-RAS'!E305</f>
        <v>1607.27</v>
      </c>
      <c r="E301" s="2">
        <v>0</v>
      </c>
      <c r="F301" s="2">
        <v>0</v>
      </c>
      <c r="G301" s="3">
        <f t="shared" si="12"/>
        <v>1280.1089999999999</v>
      </c>
      <c r="H301" s="3">
        <f t="shared" si="13"/>
        <v>0.75999999999999091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32833.99</v>
      </c>
      <c r="D355" s="2">
        <f>'PR-RAS'!E360</f>
        <v>23518.39</v>
      </c>
      <c r="E355" s="2">
        <v>0</v>
      </c>
      <c r="F355" s="2">
        <v>0</v>
      </c>
      <c r="G355" s="3">
        <f t="shared" si="12"/>
        <v>28274.252579999993</v>
      </c>
      <c r="H355" s="3">
        <f t="shared" si="13"/>
        <v>0.40000000000145519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9488.99</v>
      </c>
      <c r="D368" s="2">
        <f>'PR-RAS'!E373</f>
        <v>4988.3899999999994</v>
      </c>
      <c r="E368" s="2">
        <v>0</v>
      </c>
      <c r="F368" s="2">
        <v>0</v>
      </c>
      <c r="G368" s="3">
        <f t="shared" si="12"/>
        <v>7143.9375899999986</v>
      </c>
      <c r="H368" s="3">
        <f t="shared" si="13"/>
        <v>0.3999999999996362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2603.02</v>
      </c>
      <c r="D374" s="2">
        <f>'PR-RAS'!E379</f>
        <v>2811.35</v>
      </c>
      <c r="E374" s="2">
        <v>0</v>
      </c>
      <c r="F374" s="2">
        <v>0</v>
      </c>
      <c r="G374" s="3">
        <f t="shared" si="12"/>
        <v>3068.1935599999997</v>
      </c>
      <c r="H374" s="3">
        <f t="shared" si="13"/>
        <v>0.36999999999989086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1617.77</v>
      </c>
      <c r="E375" s="2">
        <v>0</v>
      </c>
      <c r="F375" s="2">
        <v>0</v>
      </c>
      <c r="G375" s="3">
        <f t="shared" si="12"/>
        <v>1210.09196</v>
      </c>
      <c r="H375" s="3">
        <f t="shared" si="13"/>
        <v>0.23000000000001819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2603.02</v>
      </c>
      <c r="D380" s="2">
        <f>'PR-RAS'!E385</f>
        <v>1193.58</v>
      </c>
      <c r="E380" s="2">
        <v>0</v>
      </c>
      <c r="F380" s="2">
        <v>0</v>
      </c>
      <c r="G380" s="3">
        <f t="shared" si="12"/>
        <v>1891.2782200000001</v>
      </c>
      <c r="H380" s="3">
        <f t="shared" si="13"/>
        <v>0.44000000000005457</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6885.97</v>
      </c>
      <c r="D388" s="2">
        <f>'PR-RAS'!E393</f>
        <v>2177.04</v>
      </c>
      <c r="E388" s="2">
        <v>0</v>
      </c>
      <c r="F388" s="2">
        <v>0</v>
      </c>
      <c r="G388" s="3">
        <f t="shared" si="12"/>
        <v>4349.8993499999997</v>
      </c>
      <c r="H388" s="3">
        <f t="shared" si="13"/>
        <v>6.9999999999708962E-2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6885.97</v>
      </c>
      <c r="D389" s="2">
        <f>'PR-RAS'!E394</f>
        <v>2177.04</v>
      </c>
      <c r="E389" s="2">
        <v>0</v>
      </c>
      <c r="F389" s="2">
        <v>0</v>
      </c>
      <c r="G389" s="3">
        <f t="shared" si="12"/>
        <v>4361.1394</v>
      </c>
      <c r="H389" s="3">
        <f t="shared" si="13"/>
        <v>6.9999999999708962E-2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23345</v>
      </c>
      <c r="D407" s="2">
        <f>'PR-RAS'!E412</f>
        <v>18530</v>
      </c>
      <c r="E407" s="2">
        <v>0</v>
      </c>
      <c r="F407" s="2">
        <v>0</v>
      </c>
      <c r="G407" s="3">
        <f t="shared" si="12"/>
        <v>24524.43</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23345</v>
      </c>
      <c r="D408" s="2">
        <f>'PR-RAS'!E413</f>
        <v>18530</v>
      </c>
      <c r="E408" s="2">
        <v>0</v>
      </c>
      <c r="F408" s="2">
        <v>0</v>
      </c>
      <c r="G408" s="3">
        <f t="shared" si="12"/>
        <v>24584.834999999999</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32833.99</v>
      </c>
      <c r="D413" s="2">
        <f>'PR-RAS'!E418</f>
        <v>23518.39</v>
      </c>
      <c r="E413" s="2">
        <v>0</v>
      </c>
      <c r="F413" s="2">
        <v>0</v>
      </c>
      <c r="G413" s="3">
        <f t="shared" si="12"/>
        <v>32906.757239999992</v>
      </c>
      <c r="H413" s="3">
        <f t="shared" si="13"/>
        <v>0.40000000000145519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8524.2900000000009</v>
      </c>
      <c r="D415" s="2">
        <f>'PR-RAS'!E420</f>
        <v>0</v>
      </c>
      <c r="E415" s="2">
        <v>0</v>
      </c>
      <c r="F415" s="2">
        <v>0</v>
      </c>
      <c r="G415" s="3">
        <f t="shared" si="12"/>
        <v>3529.0560600000003</v>
      </c>
      <c r="H415" s="3">
        <f t="shared" si="13"/>
        <v>0.29000000000087311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1537652.4099999997</v>
      </c>
      <c r="D417" s="2">
        <f>'PR-RAS'!E422</f>
        <v>1591175.3000000003</v>
      </c>
      <c r="E417" s="2">
        <v>0</v>
      </c>
      <c r="F417" s="2">
        <v>0</v>
      </c>
      <c r="G417" s="3">
        <f t="shared" si="12"/>
        <v>1963521.2521599999</v>
      </c>
      <c r="H417" s="3">
        <f t="shared" si="13"/>
        <v>0.7099999999627471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1528456.95</v>
      </c>
      <c r="D418" s="2">
        <f>'PR-RAS'!E423</f>
        <v>1710724.7599999998</v>
      </c>
      <c r="E418" s="2">
        <v>0</v>
      </c>
      <c r="F418" s="2">
        <v>0</v>
      </c>
      <c r="G418" s="3">
        <f t="shared" si="12"/>
        <v>2064110.9979899998</v>
      </c>
      <c r="H418" s="3">
        <f t="shared" si="13"/>
        <v>0.29000000027008355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9195.4599999997299</v>
      </c>
      <c r="D419" s="2">
        <f>'PR-RAS'!E424</f>
        <v>0</v>
      </c>
      <c r="E419" s="2">
        <v>0</v>
      </c>
      <c r="F419" s="2">
        <v>0</v>
      </c>
      <c r="G419" s="3">
        <f t="shared" si="12"/>
        <v>3843.7022799998867</v>
      </c>
      <c r="H419" s="3">
        <f t="shared" si="13"/>
        <v>0.45999999972991645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119549.4599999995</v>
      </c>
      <c r="E420" s="2">
        <v>0</v>
      </c>
      <c r="F420" s="2">
        <v>0</v>
      </c>
      <c r="G420" s="3">
        <f t="shared" si="12"/>
        <v>100182.44747999958</v>
      </c>
      <c r="H420" s="3">
        <f t="shared" si="13"/>
        <v>0.45999999949708581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26096.659999999996</v>
      </c>
      <c r="D421" s="2">
        <f>'PR-RAS'!E426</f>
        <v>20839.490000000002</v>
      </c>
      <c r="E421" s="2">
        <v>0</v>
      </c>
      <c r="F421" s="2">
        <v>0</v>
      </c>
      <c r="G421" s="3">
        <f t="shared" si="12"/>
        <v>28465.768799999998</v>
      </c>
      <c r="H421" s="3">
        <f t="shared" si="13"/>
        <v>0.83000000000538421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1052.49</v>
      </c>
      <c r="D423" s="2">
        <f>'PR-RAS'!E428</f>
        <v>113599.27</v>
      </c>
      <c r="E423" s="2">
        <v>0</v>
      </c>
      <c r="F423" s="2">
        <v>0</v>
      </c>
      <c r="G423" s="3">
        <f t="shared" si="12"/>
        <v>96321.934659999999</v>
      </c>
      <c r="H423" s="3">
        <f t="shared" si="13"/>
        <v>0.76000000000408363</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14452.63</v>
      </c>
      <c r="D636" s="2">
        <f>'PR-RAS'!E642</f>
        <v>0</v>
      </c>
      <c r="E636" s="2">
        <v>0</v>
      </c>
      <c r="F636" s="2">
        <v>0</v>
      </c>
      <c r="G636" s="3">
        <f t="shared" si="14"/>
        <v>9177.4200499999988</v>
      </c>
      <c r="H636" s="3">
        <f t="shared" si="15"/>
        <v>0.37000000000080036</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1537652.4099999997</v>
      </c>
      <c r="D637" s="2">
        <f>'PR-RAS'!E643</f>
        <v>1591175.3000000003</v>
      </c>
      <c r="E637" s="2">
        <v>0</v>
      </c>
      <c r="F637" s="2">
        <v>0</v>
      </c>
      <c r="G637" s="3">
        <f t="shared" si="14"/>
        <v>3001921.9143599998</v>
      </c>
      <c r="H637" s="3">
        <f t="shared" si="15"/>
        <v>0.7099999999627471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1528456.95</v>
      </c>
      <c r="D638" s="2">
        <f>'PR-RAS'!E644</f>
        <v>1710724.7599999998</v>
      </c>
      <c r="E638" s="2">
        <v>0</v>
      </c>
      <c r="F638" s="2">
        <v>0</v>
      </c>
      <c r="G638" s="3">
        <f t="shared" si="14"/>
        <v>3153090.4213899998</v>
      </c>
      <c r="H638" s="3">
        <f t="shared" si="15"/>
        <v>0.29000000027008355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9195.4599999997299</v>
      </c>
      <c r="D639" s="2">
        <f>'PR-RAS'!E645</f>
        <v>0</v>
      </c>
      <c r="E639" s="2">
        <v>0</v>
      </c>
      <c r="F639" s="2">
        <v>0</v>
      </c>
      <c r="G639" s="3">
        <f t="shared" si="14"/>
        <v>5866.7034799998282</v>
      </c>
      <c r="H639" s="3">
        <f t="shared" si="15"/>
        <v>0.45999999972991645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119549.4599999995</v>
      </c>
      <c r="E640" s="2">
        <v>0</v>
      </c>
      <c r="F640" s="2">
        <v>0</v>
      </c>
      <c r="G640" s="3">
        <f t="shared" si="14"/>
        <v>152784.20987999937</v>
      </c>
      <c r="H640" s="3">
        <f t="shared" si="15"/>
        <v>0.45999999949708581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11644.029999999997</v>
      </c>
      <c r="D641" s="2">
        <f>'PR-RAS'!E647</f>
        <v>20839.490000000002</v>
      </c>
      <c r="E641" s="2">
        <v>0</v>
      </c>
      <c r="F641" s="2">
        <v>0</v>
      </c>
      <c r="G641" s="3">
        <f t="shared" si="14"/>
        <v>34126.7264</v>
      </c>
      <c r="H641" s="3">
        <f t="shared" si="15"/>
        <v>0.51999999999861757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20839.489999999729</v>
      </c>
      <c r="D643" s="2">
        <f>'PR-RAS'!E649</f>
        <v>0</v>
      </c>
      <c r="E643" s="2">
        <v>0</v>
      </c>
      <c r="F643" s="2">
        <v>0</v>
      </c>
      <c r="G643" s="3">
        <f t="shared" si="14"/>
        <v>13378.952579999826</v>
      </c>
      <c r="H643" s="3">
        <f t="shared" si="15"/>
        <v>0.4899999997287523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98709.969999999492</v>
      </c>
      <c r="E644" s="2">
        <v>0</v>
      </c>
      <c r="F644" s="2">
        <v>0</v>
      </c>
      <c r="G644" s="3">
        <f t="shared" si="14"/>
        <v>126941.02141999935</v>
      </c>
      <c r="H644" s="3">
        <f t="shared" si="15"/>
        <v>3.000000050815288E-2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96171.74</v>
      </c>
      <c r="D645" s="2">
        <f>'PR-RAS'!E651</f>
        <v>0</v>
      </c>
      <c r="E645" s="2">
        <v>0</v>
      </c>
      <c r="F645" s="2">
        <v>0</v>
      </c>
      <c r="G645" s="3">
        <f t="shared" si="14"/>
        <v>61934.600560000006</v>
      </c>
      <c r="H645" s="3">
        <f t="shared" si="15"/>
        <v>0.25999999999476131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21972.84</v>
      </c>
      <c r="D646" s="2">
        <f>'PR-RAS'!E653</f>
        <v>47028.68</v>
      </c>
      <c r="E646" s="2">
        <v>0</v>
      </c>
      <c r="F646" s="2">
        <v>0</v>
      </c>
      <c r="G646" s="3">
        <f t="shared" si="14"/>
        <v>74839.479000000007</v>
      </c>
      <c r="H646" s="3">
        <f t="shared" si="15"/>
        <v>0.47999999999956344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300802.5</v>
      </c>
      <c r="D647" s="2">
        <f>'PR-RAS'!E654</f>
        <v>297104.8</v>
      </c>
      <c r="E647" s="2">
        <v>0</v>
      </c>
      <c r="F647" s="2">
        <v>0</v>
      </c>
      <c r="G647" s="3">
        <f t="shared" si="14"/>
        <v>578177.81660000002</v>
      </c>
      <c r="H647" s="3">
        <f t="shared" si="15"/>
        <v>0.70000000001164153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275746.65999999997</v>
      </c>
      <c r="D648" s="2">
        <f>'PR-RAS'!E655</f>
        <v>320605.61</v>
      </c>
      <c r="E648" s="2">
        <v>0</v>
      </c>
      <c r="F648" s="2">
        <v>0</v>
      </c>
      <c r="G648" s="3">
        <f t="shared" si="14"/>
        <v>593271.74835999997</v>
      </c>
      <c r="H648" s="3">
        <f t="shared" si="15"/>
        <v>0.73000000003958121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47028.680000000051</v>
      </c>
      <c r="D649" s="2">
        <f>'PR-RAS'!E656</f>
        <v>23527.869999999995</v>
      </c>
      <c r="E649" s="2">
        <v>0</v>
      </c>
      <c r="F649" s="2">
        <v>0</v>
      </c>
      <c r="G649" s="3">
        <f t="shared" si="14"/>
        <v>60966.70416000003</v>
      </c>
      <c r="H649" s="3">
        <f t="shared" si="15"/>
        <v>0.44999999995343387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57</v>
      </c>
      <c r="D651" s="2">
        <f>'PR-RAS'!E658</f>
        <v>57</v>
      </c>
      <c r="E651" s="2">
        <v>0</v>
      </c>
      <c r="F651" s="2">
        <v>0</v>
      </c>
      <c r="G651" s="3">
        <f t="shared" si="14"/>
        <v>111.15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45</v>
      </c>
      <c r="D653" s="2">
        <f>'PR-RAS'!E660</f>
        <v>45</v>
      </c>
      <c r="E653" s="2">
        <v>0</v>
      </c>
      <c r="F653" s="2">
        <v>0</v>
      </c>
      <c r="G653" s="3">
        <f t="shared" si="14"/>
        <v>88.02000000000001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1302009.53</v>
      </c>
      <c r="D676" s="2">
        <f>'PR-RAS'!E683</f>
        <v>1364034.97</v>
      </c>
      <c r="E676" s="2">
        <v>0</v>
      </c>
      <c r="F676" s="2">
        <v>0</v>
      </c>
      <c r="G676" s="3">
        <f t="shared" si="14"/>
        <v>2720303.64225</v>
      </c>
      <c r="H676" s="3">
        <f t="shared" si="15"/>
        <v>0.5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11888.68</v>
      </c>
      <c r="D677" s="2">
        <f>'PR-RAS'!E684</f>
        <v>10407.57</v>
      </c>
      <c r="E677" s="2">
        <v>0</v>
      </c>
      <c r="F677" s="2">
        <v>0</v>
      </c>
      <c r="G677" s="3">
        <f t="shared" si="14"/>
        <v>22107.782320000002</v>
      </c>
      <c r="H677" s="3">
        <f t="shared" si="15"/>
        <v>0.75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6883.41</v>
      </c>
      <c r="D678" s="2">
        <f>'PR-RAS'!E685</f>
        <v>2092.59</v>
      </c>
      <c r="E678" s="2">
        <v>0</v>
      </c>
      <c r="F678" s="2">
        <v>0</v>
      </c>
      <c r="G678" s="3">
        <f t="shared" si="14"/>
        <v>7493.4354300000005</v>
      </c>
      <c r="H678" s="3">
        <f t="shared" si="15"/>
        <v>0.81999999999970896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13893</v>
      </c>
      <c r="D717" s="2">
        <f>'PR-RAS'!E724</f>
        <v>10108.02</v>
      </c>
      <c r="E717" s="2">
        <v>0</v>
      </c>
      <c r="F717" s="2">
        <v>0</v>
      </c>
      <c r="G717" s="3">
        <f t="shared" si="14"/>
        <v>24422.072639999999</v>
      </c>
      <c r="H717" s="3">
        <f t="shared" si="15"/>
        <v>2.0000000000436557E-2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4599.78</v>
      </c>
      <c r="D725" s="2">
        <f>'PR-RAS'!E732</f>
        <v>0</v>
      </c>
      <c r="E725" s="2">
        <v>0</v>
      </c>
      <c r="F725" s="2">
        <v>0</v>
      </c>
      <c r="G725" s="3">
        <f t="shared" si="14"/>
        <v>3330.2407199999998</v>
      </c>
      <c r="H725" s="3">
        <f t="shared" si="15"/>
        <v>0.22000000000025466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1686.44</v>
      </c>
      <c r="E726" s="2">
        <v>0</v>
      </c>
      <c r="F726" s="2">
        <v>0</v>
      </c>
      <c r="G726" s="3">
        <f t="shared" si="14"/>
        <v>2765.3820000000001</v>
      </c>
      <c r="H726" s="3">
        <f t="shared" si="15"/>
        <v>0.8800000000000523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23723.439999999999</v>
      </c>
      <c r="D727" s="2">
        <f>'PR-RAS'!E734</f>
        <v>26140.45</v>
      </c>
      <c r="E727" s="2">
        <v>0</v>
      </c>
      <c r="F727" s="2">
        <v>0</v>
      </c>
      <c r="G727" s="3">
        <f t="shared" si="14"/>
        <v>55179.150839999995</v>
      </c>
      <c r="H727" s="3">
        <f t="shared" si="15"/>
        <v>0.88999999999941792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160</v>
      </c>
      <c r="D729" s="2">
        <f>'PR-RAS'!E736</f>
        <v>0</v>
      </c>
      <c r="E729" s="2">
        <v>0</v>
      </c>
      <c r="F729" s="2">
        <v>0</v>
      </c>
      <c r="G729" s="3">
        <f t="shared" si="14"/>
        <v>116.47999999999999</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30061.99</v>
      </c>
      <c r="D731" s="2">
        <f>'PR-RAS'!E738</f>
        <v>39431.33</v>
      </c>
      <c r="E731" s="2">
        <v>0</v>
      </c>
      <c r="F731" s="2">
        <v>0</v>
      </c>
      <c r="G731" s="3">
        <f t="shared" si="14"/>
        <v>79514.994500000001</v>
      </c>
      <c r="H731" s="3">
        <f t="shared" si="15"/>
        <v>0.34000000000014552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3976</v>
      </c>
      <c r="D737" s="2">
        <f>'PR-RAS'!E744</f>
        <v>4992</v>
      </c>
      <c r="E737" s="2">
        <v>0</v>
      </c>
      <c r="F737" s="2">
        <v>0</v>
      </c>
      <c r="G737" s="3">
        <f t="shared" si="28"/>
        <v>10274.56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30975.97</v>
      </c>
      <c r="D848" s="2">
        <f>'PR-RAS'!E855</f>
        <v>35412.9</v>
      </c>
      <c r="E848" s="2">
        <v>0</v>
      </c>
      <c r="F848" s="2">
        <v>0</v>
      </c>
      <c r="G848" s="3">
        <f t="shared" si="34"/>
        <v>86226.099190000008</v>
      </c>
      <c r="H848" s="3">
        <f t="shared" si="35"/>
        <v>0.12999999999738066</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1066627.1700000002</v>
      </c>
      <c r="D1011" s="7">
        <f>BILANCA!E6</f>
        <v>1047524.29</v>
      </c>
      <c r="E1011" s="7">
        <v>0</v>
      </c>
      <c r="F1011" s="7">
        <v>0</v>
      </c>
      <c r="G1011" s="8">
        <f t="shared" ref="G1011:G1306" si="38">B1011/1000*C1011+B1011/500*D1011</f>
        <v>3161.6757500000003</v>
      </c>
      <c r="H1011" s="8">
        <f t="shared" si="35"/>
        <v>0.46000000019557774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922374.26000000024</v>
      </c>
      <c r="D1012" s="2">
        <f>BILANCA!E7</f>
        <v>910310.59</v>
      </c>
      <c r="E1012" s="2">
        <v>0</v>
      </c>
      <c r="F1012" s="2">
        <v>0</v>
      </c>
      <c r="G1012" s="3">
        <f t="shared" si="38"/>
        <v>5485.9908800000003</v>
      </c>
      <c r="H1012" s="3">
        <f t="shared" si="35"/>
        <v>0.67000000027474016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66032.25</v>
      </c>
      <c r="D1013" s="2">
        <f>BILANCA!E8</f>
        <v>66032.25</v>
      </c>
      <c r="E1013" s="2">
        <v>0</v>
      </c>
      <c r="F1013" s="2">
        <v>0</v>
      </c>
      <c r="G1013" s="3">
        <f t="shared" si="38"/>
        <v>594.29025000000001</v>
      </c>
      <c r="H1013" s="3">
        <f t="shared" si="35"/>
        <v>0.5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66032.25</v>
      </c>
      <c r="D1014" s="2">
        <f>BILANCA!E9</f>
        <v>66032.25</v>
      </c>
      <c r="E1014" s="2">
        <v>0</v>
      </c>
      <c r="F1014" s="2">
        <v>0</v>
      </c>
      <c r="G1014" s="3">
        <f t="shared" si="38"/>
        <v>792.38700000000006</v>
      </c>
      <c r="H1014" s="3">
        <f t="shared" si="35"/>
        <v>0.5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856342.01000000024</v>
      </c>
      <c r="D1017" s="2">
        <f>BILANCA!E12</f>
        <v>844278.34</v>
      </c>
      <c r="E1017" s="2">
        <v>0</v>
      </c>
      <c r="F1017" s="2">
        <v>0</v>
      </c>
      <c r="G1017" s="3">
        <f t="shared" si="38"/>
        <v>17814.290830000002</v>
      </c>
      <c r="H1017" s="3">
        <f t="shared" si="35"/>
        <v>0.35000000020954758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796522.26000000013</v>
      </c>
      <c r="D1018" s="2">
        <f>BILANCA!E13</f>
        <v>797647.54</v>
      </c>
      <c r="E1018" s="2">
        <v>0</v>
      </c>
      <c r="F1018" s="2">
        <v>0</v>
      </c>
      <c r="G1018" s="3">
        <f t="shared" si="38"/>
        <v>19134.538720000004</v>
      </c>
      <c r="H1018" s="3">
        <f t="shared" si="35"/>
        <v>0.72000000008847564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980256.51</v>
      </c>
      <c r="D1020" s="2">
        <f>BILANCA!E15</f>
        <v>998786.51</v>
      </c>
      <c r="E1020" s="2">
        <v>0</v>
      </c>
      <c r="F1020" s="2">
        <v>0</v>
      </c>
      <c r="G1020" s="3">
        <f t="shared" si="38"/>
        <v>29778.295300000002</v>
      </c>
      <c r="H1020" s="3">
        <f t="shared" si="35"/>
        <v>0.97999999998137355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101526.6</v>
      </c>
      <c r="D1022" s="2">
        <f>BILANCA!E17</f>
        <v>101526.6</v>
      </c>
      <c r="E1022" s="2">
        <v>0</v>
      </c>
      <c r="F1022" s="2">
        <v>0</v>
      </c>
      <c r="G1022" s="3">
        <f t="shared" si="38"/>
        <v>3654.9576000000006</v>
      </c>
      <c r="H1022" s="3">
        <f t="shared" si="35"/>
        <v>0.79999999998835847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285260.84999999998</v>
      </c>
      <c r="D1023" s="2">
        <f>BILANCA!E18</f>
        <v>302665.57</v>
      </c>
      <c r="E1023" s="2">
        <v>0</v>
      </c>
      <c r="F1023" s="2">
        <v>0</v>
      </c>
      <c r="G1023" s="3">
        <f t="shared" si="38"/>
        <v>11577.69587</v>
      </c>
      <c r="H1023" s="3">
        <f t="shared" si="35"/>
        <v>0.58000000001629815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26792.97000000003</v>
      </c>
      <c r="D1024" s="2">
        <f>BILANCA!E19</f>
        <v>13181.129999999888</v>
      </c>
      <c r="E1024" s="2">
        <v>0</v>
      </c>
      <c r="F1024" s="2">
        <v>0</v>
      </c>
      <c r="G1024" s="3">
        <f t="shared" si="38"/>
        <v>744.17321999999729</v>
      </c>
      <c r="H1024" s="3">
        <f t="shared" si="35"/>
        <v>0.15999999985797331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256710.98</v>
      </c>
      <c r="D1025" s="2">
        <f>BILANCA!E20</f>
        <v>247851.05</v>
      </c>
      <c r="E1025" s="2">
        <v>0</v>
      </c>
      <c r="F1025" s="2">
        <v>0</v>
      </c>
      <c r="G1025" s="3">
        <f t="shared" si="38"/>
        <v>11286.196199999998</v>
      </c>
      <c r="H1025" s="3">
        <f t="shared" si="35"/>
        <v>6.9999999977881089E-2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9737.52</v>
      </c>
      <c r="D1026" s="2">
        <f>BILANCA!E21</f>
        <v>9737.52</v>
      </c>
      <c r="E1026" s="2">
        <v>0</v>
      </c>
      <c r="F1026" s="2">
        <v>0</v>
      </c>
      <c r="G1026" s="3">
        <f t="shared" si="38"/>
        <v>467.40096</v>
      </c>
      <c r="H1026" s="3">
        <f t="shared" si="35"/>
        <v>0.95999999999912689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10815.08</v>
      </c>
      <c r="D1027" s="2">
        <f>BILANCA!E22</f>
        <v>10815.08</v>
      </c>
      <c r="E1027" s="2">
        <v>0</v>
      </c>
      <c r="F1027" s="2">
        <v>0</v>
      </c>
      <c r="G1027" s="3">
        <f t="shared" si="38"/>
        <v>551.5690800000001</v>
      </c>
      <c r="H1027" s="3">
        <f t="shared" si="35"/>
        <v>0.15999999999985448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168698.6</v>
      </c>
      <c r="D1030" s="2">
        <f>BILANCA!E25</f>
        <v>168813.77</v>
      </c>
      <c r="E1030" s="2">
        <v>0</v>
      </c>
      <c r="F1030" s="2">
        <v>0</v>
      </c>
      <c r="G1030" s="3">
        <f t="shared" si="38"/>
        <v>10126.522800000001</v>
      </c>
      <c r="H1030" s="3">
        <f t="shared" si="35"/>
        <v>0.63000000000465661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4368.2299999999996</v>
      </c>
      <c r="D1031" s="2">
        <f>BILANCA!E26</f>
        <v>4368.2299999999996</v>
      </c>
      <c r="E1031" s="2">
        <v>0</v>
      </c>
      <c r="F1031" s="2">
        <v>0</v>
      </c>
      <c r="G1031" s="3">
        <f t="shared" si="38"/>
        <v>275.19848999999999</v>
      </c>
      <c r="H1031" s="3">
        <f t="shared" si="35"/>
        <v>0.45999999999912689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423537.44</v>
      </c>
      <c r="D1033" s="2">
        <f>BILANCA!E28</f>
        <v>428404.52</v>
      </c>
      <c r="E1033" s="2">
        <v>0</v>
      </c>
      <c r="F1033" s="2">
        <v>0</v>
      </c>
      <c r="G1033" s="3">
        <f t="shared" si="38"/>
        <v>29447.969040000004</v>
      </c>
      <c r="H1033" s="3">
        <f t="shared" si="35"/>
        <v>0.91999999998370185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32818.119999999995</v>
      </c>
      <c r="D1040" s="2">
        <f>BILANCA!E35</f>
        <v>33241.009999999995</v>
      </c>
      <c r="E1040" s="2">
        <v>0</v>
      </c>
      <c r="F1040" s="2">
        <v>0</v>
      </c>
      <c r="G1040" s="3">
        <f t="shared" si="38"/>
        <v>2979.0041999999994</v>
      </c>
      <c r="H1040" s="3">
        <f t="shared" si="35"/>
        <v>0.1299999999901047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49884.52</v>
      </c>
      <c r="D1041" s="2">
        <f>BILANCA!E36</f>
        <v>52061.56</v>
      </c>
      <c r="E1041" s="2">
        <v>0</v>
      </c>
      <c r="F1041" s="2">
        <v>0</v>
      </c>
      <c r="G1041" s="3">
        <f t="shared" si="38"/>
        <v>4774.2368399999996</v>
      </c>
      <c r="H1041" s="3">
        <f t="shared" si="35"/>
        <v>0.92000000000552973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17066.400000000001</v>
      </c>
      <c r="D1045" s="2">
        <f>BILANCA!E40</f>
        <v>18820.55</v>
      </c>
      <c r="E1045" s="2">
        <v>0</v>
      </c>
      <c r="F1045" s="2">
        <v>0</v>
      </c>
      <c r="G1045" s="3">
        <f t="shared" si="38"/>
        <v>1914.7625</v>
      </c>
      <c r="H1045" s="3">
        <f t="shared" si="35"/>
        <v>0.85000000000218279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55.21</v>
      </c>
      <c r="D1047" s="2">
        <f>BILANCA!E42</f>
        <v>55.21</v>
      </c>
      <c r="E1047" s="2">
        <v>0</v>
      </c>
      <c r="F1047" s="2">
        <v>0</v>
      </c>
      <c r="G1047" s="3">
        <f t="shared" si="38"/>
        <v>6.1283099999999999</v>
      </c>
      <c r="H1047" s="3">
        <f t="shared" si="35"/>
        <v>0.42000000000000171</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55.21</v>
      </c>
      <c r="D1049" s="2">
        <f>BILANCA!E44</f>
        <v>55.21</v>
      </c>
      <c r="E1049" s="2">
        <v>0</v>
      </c>
      <c r="F1049" s="2">
        <v>0</v>
      </c>
      <c r="G1049" s="3">
        <f t="shared" si="38"/>
        <v>6.4595699999999994</v>
      </c>
      <c r="H1049" s="3">
        <f t="shared" si="35"/>
        <v>0.42000000000000171</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208.66</v>
      </c>
      <c r="D1050" s="2">
        <f>BILANCA!E45</f>
        <v>208.66</v>
      </c>
      <c r="E1050" s="2">
        <v>0</v>
      </c>
      <c r="F1050" s="2">
        <v>0</v>
      </c>
      <c r="G1050" s="3">
        <f t="shared" si="38"/>
        <v>25.039199999999997</v>
      </c>
      <c r="H1050" s="3">
        <f t="shared" si="35"/>
        <v>0.68000000000000682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242.88</v>
      </c>
      <c r="D1052" s="2">
        <f>BILANCA!E47</f>
        <v>242.88</v>
      </c>
      <c r="E1052" s="2">
        <v>0</v>
      </c>
      <c r="F1052" s="2">
        <v>0</v>
      </c>
      <c r="G1052" s="3">
        <f t="shared" si="38"/>
        <v>30.602879999999999</v>
      </c>
      <c r="H1052" s="3">
        <f t="shared" si="35"/>
        <v>0.24000000000000909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34.22</v>
      </c>
      <c r="D1055" s="2">
        <f>BILANCA!E50</f>
        <v>34.22</v>
      </c>
      <c r="E1055" s="2">
        <v>0</v>
      </c>
      <c r="F1055" s="2">
        <v>0</v>
      </c>
      <c r="G1055" s="3">
        <f t="shared" si="38"/>
        <v>4.6196999999999999</v>
      </c>
      <c r="H1055" s="3">
        <f t="shared" si="35"/>
        <v>0.43999999999999773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46990.55</v>
      </c>
      <c r="D1059" s="2">
        <f>BILANCA!E54</f>
        <v>36336.94</v>
      </c>
      <c r="E1059" s="2">
        <v>0</v>
      </c>
      <c r="F1059" s="2">
        <v>0</v>
      </c>
      <c r="G1059" s="3">
        <f t="shared" si="38"/>
        <v>5863.5570700000007</v>
      </c>
      <c r="H1059" s="3">
        <f t="shared" si="35"/>
        <v>0.50999999999476131</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46990.55</v>
      </c>
      <c r="D1060" s="2">
        <f>BILANCA!E55</f>
        <v>36336.94</v>
      </c>
      <c r="E1060" s="2">
        <v>0</v>
      </c>
      <c r="F1060" s="2">
        <v>0</v>
      </c>
      <c r="G1060" s="3">
        <f t="shared" si="38"/>
        <v>5983.2215000000006</v>
      </c>
      <c r="H1060" s="3">
        <f t="shared" si="35"/>
        <v>0.50999999999476131</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144252.91</v>
      </c>
      <c r="D1074" s="2">
        <f>BILANCA!E69</f>
        <v>137213.70000000001</v>
      </c>
      <c r="E1074" s="2">
        <v>0</v>
      </c>
      <c r="F1074" s="2">
        <v>0</v>
      </c>
      <c r="G1074" s="3">
        <f t="shared" si="38"/>
        <v>26795.539840000005</v>
      </c>
      <c r="H1074" s="3">
        <f t="shared" si="35"/>
        <v>0.38999999998486601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47028.68</v>
      </c>
      <c r="D1075" s="2">
        <f>BILANCA!E70</f>
        <v>23527.87</v>
      </c>
      <c r="E1075" s="2">
        <v>0</v>
      </c>
      <c r="F1075" s="2">
        <v>0</v>
      </c>
      <c r="G1075" s="3">
        <f t="shared" si="38"/>
        <v>6115.4872999999998</v>
      </c>
      <c r="H1075" s="3">
        <f t="shared" si="35"/>
        <v>0.4500000000007276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47028.68</v>
      </c>
      <c r="D1076" s="2">
        <f>BILANCA!E71</f>
        <v>23527.87</v>
      </c>
      <c r="E1076" s="2">
        <v>0</v>
      </c>
      <c r="F1076" s="2">
        <v>0</v>
      </c>
      <c r="G1076" s="3">
        <f t="shared" si="38"/>
        <v>6209.5717199999999</v>
      </c>
      <c r="H1076" s="3">
        <f t="shared" si="35"/>
        <v>0.4500000000007276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47028.68</v>
      </c>
      <c r="D1078" s="2">
        <f>BILANCA!E73</f>
        <v>23527.87</v>
      </c>
      <c r="E1078" s="2">
        <v>0</v>
      </c>
      <c r="F1078" s="2">
        <v>0</v>
      </c>
      <c r="G1078" s="3">
        <f t="shared" si="38"/>
        <v>6397.7405600000002</v>
      </c>
      <c r="H1078" s="3">
        <f t="shared" si="35"/>
        <v>0.4500000000007276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86.56</v>
      </c>
      <c r="E1087" s="2">
        <v>0</v>
      </c>
      <c r="F1087" s="2">
        <v>0</v>
      </c>
      <c r="G1087" s="3">
        <f t="shared" si="38"/>
        <v>13.33024</v>
      </c>
      <c r="H1087" s="3">
        <f t="shared" si="35"/>
        <v>0.43999999999999773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86.56</v>
      </c>
      <c r="E1092" s="2">
        <v>0</v>
      </c>
      <c r="F1092" s="2">
        <v>0</v>
      </c>
      <c r="G1092" s="3">
        <f t="shared" si="38"/>
        <v>14.19584</v>
      </c>
      <c r="H1092" s="3">
        <f t="shared" si="35"/>
        <v>0.43999999999999773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1052.49</v>
      </c>
      <c r="D1152" s="2">
        <f>BILANCA!E147</f>
        <v>113599.27</v>
      </c>
      <c r="E1152" s="2">
        <v>0</v>
      </c>
      <c r="F1152" s="2">
        <v>0</v>
      </c>
      <c r="G1152" s="3">
        <f t="shared" si="38"/>
        <v>32411.646259999998</v>
      </c>
      <c r="H1152" s="3">
        <f t="shared" si="41"/>
        <v>0.76000000000408363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111992</v>
      </c>
      <c r="E1155" s="2">
        <v>0</v>
      </c>
      <c r="F1155" s="2">
        <v>0</v>
      </c>
      <c r="G1155" s="3">
        <f t="shared" si="38"/>
        <v>32477.679999999997</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111992</v>
      </c>
      <c r="E1161" s="2">
        <v>0</v>
      </c>
      <c r="F1161" s="2">
        <v>0</v>
      </c>
      <c r="G1161" s="3">
        <f t="shared" si="38"/>
        <v>33821.584000000003</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1052.49</v>
      </c>
      <c r="D1166" s="2">
        <f>BILANCA!E161</f>
        <v>1607.27</v>
      </c>
      <c r="E1166" s="2">
        <v>0</v>
      </c>
      <c r="F1166" s="2">
        <v>0</v>
      </c>
      <c r="G1166" s="3">
        <f t="shared" si="38"/>
        <v>665.65668000000005</v>
      </c>
      <c r="H1166" s="3">
        <f t="shared" si="41"/>
        <v>0.75999999999999091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96171.74</v>
      </c>
      <c r="D1176" s="2">
        <f>BILANCA!E171</f>
        <v>0</v>
      </c>
      <c r="E1176" s="2">
        <v>0</v>
      </c>
      <c r="F1176" s="2">
        <v>0</v>
      </c>
      <c r="G1176" s="3">
        <f t="shared" si="38"/>
        <v>15964.508840000002</v>
      </c>
      <c r="H1176" s="3">
        <f t="shared" si="41"/>
        <v>0.25999999999476131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96171.74</v>
      </c>
      <c r="D1179" s="2">
        <f>BILANCA!E174</f>
        <v>0</v>
      </c>
      <c r="E1179" s="2">
        <v>0</v>
      </c>
      <c r="F1179" s="2">
        <v>0</v>
      </c>
      <c r="G1179" s="3">
        <f t="shared" si="38"/>
        <v>16253.024060000002</v>
      </c>
      <c r="H1179" s="3">
        <f t="shared" si="41"/>
        <v>0.25999999999476131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1066627.17</v>
      </c>
      <c r="D1180" s="2">
        <f>BILANCA!E176</f>
        <v>1047524.29</v>
      </c>
      <c r="E1180" s="2">
        <v>0</v>
      </c>
      <c r="F1180" s="2">
        <v>0</v>
      </c>
      <c r="G1180" s="3">
        <f t="shared" si="38"/>
        <v>537484.87750000006</v>
      </c>
      <c r="H1180" s="3">
        <f t="shared" si="41"/>
        <v>0.4599999999627471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122360.93</v>
      </c>
      <c r="D1181" s="2">
        <f>BILANCA!E177</f>
        <v>122324.40000000001</v>
      </c>
      <c r="E1181" s="2">
        <v>0</v>
      </c>
      <c r="F1181" s="2">
        <v>0</v>
      </c>
      <c r="G1181" s="3">
        <f t="shared" si="38"/>
        <v>62758.663830000005</v>
      </c>
      <c r="H1181" s="3">
        <f t="shared" si="41"/>
        <v>0.47000000001571607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103343.32999999999</v>
      </c>
      <c r="D1182" s="2">
        <f>BILANCA!E178</f>
        <v>119901.96</v>
      </c>
      <c r="E1182" s="2">
        <v>0</v>
      </c>
      <c r="F1182" s="2">
        <v>0</v>
      </c>
      <c r="G1182" s="3">
        <f t="shared" si="38"/>
        <v>59021.32699999999</v>
      </c>
      <c r="H1182" s="3">
        <f t="shared" si="41"/>
        <v>0.36999999998079147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94324.59</v>
      </c>
      <c r="D1183" s="2">
        <f>BILANCA!E179</f>
        <v>104131.12</v>
      </c>
      <c r="E1183" s="2">
        <v>0</v>
      </c>
      <c r="F1183" s="2">
        <v>0</v>
      </c>
      <c r="G1183" s="3">
        <f t="shared" si="38"/>
        <v>52347.521589999989</v>
      </c>
      <c r="H1183" s="3">
        <f t="shared" si="41"/>
        <v>0.52999999999883585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8961.31</v>
      </c>
      <c r="D1184" s="2">
        <f>BILANCA!E180</f>
        <v>15454.33</v>
      </c>
      <c r="E1184" s="2">
        <v>0</v>
      </c>
      <c r="F1184" s="2">
        <v>0</v>
      </c>
      <c r="G1184" s="3">
        <f t="shared" si="38"/>
        <v>6937.3747799999992</v>
      </c>
      <c r="H1184" s="3">
        <f t="shared" si="41"/>
        <v>0.63999999999941792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57.43</v>
      </c>
      <c r="D1185" s="2">
        <f>BILANCA!E181</f>
        <v>130.19</v>
      </c>
      <c r="E1185" s="2">
        <v>0</v>
      </c>
      <c r="F1185" s="2">
        <v>0</v>
      </c>
      <c r="G1185" s="3">
        <f t="shared" si="38"/>
        <v>55.616749999999996</v>
      </c>
      <c r="H1185" s="3">
        <f t="shared" si="41"/>
        <v>0.61999999999999744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57.43</v>
      </c>
      <c r="D1188" s="2">
        <f>BILANCA!E184</f>
        <v>130.19</v>
      </c>
      <c r="E1188" s="2">
        <v>0</v>
      </c>
      <c r="F1188" s="2">
        <v>0</v>
      </c>
      <c r="G1188" s="3">
        <f t="shared" si="38"/>
        <v>56.570179999999993</v>
      </c>
      <c r="H1188" s="3">
        <f t="shared" si="41"/>
        <v>0.61999999999999744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186.32</v>
      </c>
      <c r="E1198" s="2">
        <v>0</v>
      </c>
      <c r="F1198" s="2">
        <v>0</v>
      </c>
      <c r="G1198" s="3">
        <f t="shared" si="38"/>
        <v>70.056319999999999</v>
      </c>
      <c r="H1198" s="3">
        <f t="shared" si="41"/>
        <v>0.31999999999999318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19017.599999999999</v>
      </c>
      <c r="D1201" s="2">
        <f>BILANCA!E197</f>
        <v>2379.16</v>
      </c>
      <c r="E1201" s="2">
        <v>0</v>
      </c>
      <c r="F1201" s="2">
        <v>0</v>
      </c>
      <c r="G1201" s="3">
        <f t="shared" si="38"/>
        <v>4541.2007199999998</v>
      </c>
      <c r="H1201" s="3">
        <f t="shared" si="41"/>
        <v>0.56000000000130967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2297.6</v>
      </c>
      <c r="D1203" s="2">
        <f>BILANCA!E199</f>
        <v>2379.16</v>
      </c>
      <c r="E1203" s="2">
        <v>0</v>
      </c>
      <c r="F1203" s="2">
        <v>0</v>
      </c>
      <c r="G1203" s="3">
        <f t="shared" si="44"/>
        <v>1361.7925599999999</v>
      </c>
      <c r="H1203" s="3">
        <f t="shared" si="45"/>
        <v>0.55999999999994543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16720</v>
      </c>
      <c r="D1206" s="2">
        <f>BILANCA!E202</f>
        <v>0</v>
      </c>
      <c r="E1206" s="2">
        <v>0</v>
      </c>
      <c r="F1206" s="2">
        <v>0</v>
      </c>
      <c r="G1206" s="3">
        <f t="shared" si="44"/>
        <v>3277.1200000000003</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43.28</v>
      </c>
      <c r="E1251" s="2">
        <v>0</v>
      </c>
      <c r="F1251" s="2">
        <v>0</v>
      </c>
      <c r="G1251" s="3">
        <f>B1251/1000*C1251+B1251/500*D1251</f>
        <v>20.860959999999999</v>
      </c>
      <c r="H1251" s="3">
        <f>ABS(C1251-ROUND(C1251,0))+ABS(D1251-ROUND(D1251,0))</f>
        <v>0.28000000000000114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944266.23999999999</v>
      </c>
      <c r="D1255" s="2">
        <f>BILANCA!E251</f>
        <v>925199.89</v>
      </c>
      <c r="E1255" s="2">
        <v>0</v>
      </c>
      <c r="F1255" s="2">
        <v>0</v>
      </c>
      <c r="G1255" s="3">
        <f t="shared" si="38"/>
        <v>684693.17489999998</v>
      </c>
      <c r="H1255" s="3">
        <f t="shared" si="41"/>
        <v>0.34999999997671694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922374.26</v>
      </c>
      <c r="D1256" s="2">
        <f>BILANCA!E252</f>
        <v>910310.59</v>
      </c>
      <c r="E1256" s="2">
        <v>0</v>
      </c>
      <c r="F1256" s="2">
        <v>0</v>
      </c>
      <c r="G1256" s="3">
        <f t="shared" si="38"/>
        <v>674776.87823999999</v>
      </c>
      <c r="H1256" s="3">
        <f t="shared" si="41"/>
        <v>0.67000000004190952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922374.26</v>
      </c>
      <c r="D1257" s="2">
        <f>BILANCA!E253</f>
        <v>910310.59</v>
      </c>
      <c r="E1257" s="2">
        <v>0</v>
      </c>
      <c r="F1257" s="2">
        <v>0</v>
      </c>
      <c r="G1257" s="3">
        <f t="shared" si="38"/>
        <v>677519.87367999996</v>
      </c>
      <c r="H1257" s="3">
        <f t="shared" si="41"/>
        <v>0.67000000004190952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20839.490000000002</v>
      </c>
      <c r="D1259" s="2">
        <f>BILANCA!E255</f>
        <v>-98709.97</v>
      </c>
      <c r="E1259" s="2">
        <v>0</v>
      </c>
      <c r="F1259" s="2">
        <v>0</v>
      </c>
      <c r="G1259" s="3">
        <f t="shared" si="38"/>
        <v>-43968.532050000002</v>
      </c>
      <c r="H1259" s="3">
        <f t="shared" si="41"/>
        <v>0.52000000000043656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20839.490000000002</v>
      </c>
      <c r="D1260" s="2">
        <f>BILANCA!E256</f>
        <v>0</v>
      </c>
      <c r="E1260" s="2">
        <v>0</v>
      </c>
      <c r="F1260" s="2">
        <v>0</v>
      </c>
      <c r="G1260" s="3">
        <f t="shared" si="38"/>
        <v>5209.8725000000004</v>
      </c>
      <c r="H1260" s="3">
        <f t="shared" si="41"/>
        <v>0.49000000000160071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20839.490000000002</v>
      </c>
      <c r="D1261" s="2">
        <f>BILANCA!E257</f>
        <v>0</v>
      </c>
      <c r="E1261" s="2">
        <v>0</v>
      </c>
      <c r="F1261" s="2">
        <v>0</v>
      </c>
      <c r="G1261" s="3">
        <f t="shared" si="38"/>
        <v>5230.7119900000007</v>
      </c>
      <c r="H1261" s="3">
        <f t="shared" si="41"/>
        <v>0.49000000000160071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98709.97</v>
      </c>
      <c r="E1264" s="2">
        <v>0</v>
      </c>
      <c r="F1264" s="2">
        <v>0</v>
      </c>
      <c r="G1264" s="3">
        <f t="shared" si="38"/>
        <v>50144.66476</v>
      </c>
      <c r="H1264" s="3">
        <f t="shared" si="41"/>
        <v>2.9999999998835847E-2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98709.97</v>
      </c>
      <c r="E1265" s="2">
        <v>0</v>
      </c>
      <c r="F1265" s="2">
        <v>0</v>
      </c>
      <c r="G1265" s="3">
        <f t="shared" si="38"/>
        <v>50342.084699999999</v>
      </c>
      <c r="H1265" s="3">
        <f t="shared" si="41"/>
        <v>2.9999999998835847E-2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1052.49</v>
      </c>
      <c r="D1278" s="2">
        <f>BILANCA!E274</f>
        <v>113599.27</v>
      </c>
      <c r="E1278" s="2">
        <v>0</v>
      </c>
      <c r="F1278" s="2">
        <v>0</v>
      </c>
      <c r="G1278" s="3">
        <f t="shared" si="38"/>
        <v>61171.276040000004</v>
      </c>
      <c r="H1278" s="3">
        <f t="shared" si="41"/>
        <v>0.76000000000408363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111992</v>
      </c>
      <c r="E1281" s="2">
        <v>0</v>
      </c>
      <c r="F1281" s="2">
        <v>0</v>
      </c>
      <c r="G1281" s="3">
        <f t="shared" si="48"/>
        <v>60699.664000000004</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111992</v>
      </c>
      <c r="E1287" s="2">
        <v>0</v>
      </c>
      <c r="F1287" s="2">
        <v>0</v>
      </c>
      <c r="G1287" s="3">
        <f t="shared" si="48"/>
        <v>62043.568000000007</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1052.49</v>
      </c>
      <c r="D1292" s="2">
        <f>BILANCA!E288</f>
        <v>1607.27</v>
      </c>
      <c r="E1292" s="2">
        <v>0</v>
      </c>
      <c r="F1292" s="2">
        <v>0</v>
      </c>
      <c r="G1292" s="3">
        <f t="shared" si="48"/>
        <v>1203.3024599999999</v>
      </c>
      <c r="H1292" s="3">
        <f t="shared" si="49"/>
        <v>0.75999999999999091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1052.49</v>
      </c>
      <c r="D1305" s="2">
        <f>BILANCA!E302</f>
        <v>1607.27</v>
      </c>
      <c r="E1305" s="2">
        <v>0</v>
      </c>
      <c r="F1305" s="2">
        <v>0</v>
      </c>
      <c r="G1305" s="3">
        <f t="shared" si="38"/>
        <v>1258.77385</v>
      </c>
      <c r="H1305" s="3">
        <f t="shared" si="41"/>
        <v>0.75999999999999091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111992</v>
      </c>
      <c r="E1306" s="2">
        <v>0</v>
      </c>
      <c r="F1306" s="2">
        <v>0</v>
      </c>
      <c r="G1306" s="3">
        <f t="shared" si="38"/>
        <v>66299.263999999996</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86.56</v>
      </c>
      <c r="E1311" s="2">
        <v>0</v>
      </c>
      <c r="F1311" s="2">
        <v>0</v>
      </c>
      <c r="G1311" s="3">
        <f t="shared" si="52"/>
        <v>52.109119999999997</v>
      </c>
      <c r="H1311" s="3">
        <f t="shared" si="41"/>
        <v>0.43999999999999773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103343.33</v>
      </c>
      <c r="D1340" s="2">
        <f>BILANCA!E337</f>
        <v>119901.96</v>
      </c>
      <c r="E1340" s="2">
        <v>0</v>
      </c>
      <c r="F1340" s="2">
        <v>0</v>
      </c>
      <c r="G1340" s="3">
        <f t="shared" si="52"/>
        <v>113238.5925</v>
      </c>
      <c r="H1340" s="3">
        <f t="shared" si="41"/>
        <v>0.36999999999534339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19017.599999999999</v>
      </c>
      <c r="D1342" s="2">
        <f>BILANCA!E339</f>
        <v>2379.16</v>
      </c>
      <c r="E1342" s="2">
        <v>0</v>
      </c>
      <c r="F1342" s="2">
        <v>0</v>
      </c>
      <c r="G1342" s="3">
        <f t="shared" si="52"/>
        <v>7893.6054400000003</v>
      </c>
      <c r="H1342" s="3">
        <f t="shared" si="41"/>
        <v>0.56000000000130967</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43.28</v>
      </c>
      <c r="E1383" s="2">
        <v>0</v>
      </c>
      <c r="F1383" s="2">
        <v>0</v>
      </c>
      <c r="G1383" s="3">
        <f t="shared" si="59"/>
        <v>32.286880000000004</v>
      </c>
      <c r="H1383" s="3">
        <f t="shared" si="60"/>
        <v>0.28000000000000114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1528456.95</v>
      </c>
      <c r="D1510" s="2">
        <f>'RAS-funkcijski'!E114</f>
        <v>1710724.7599999998</v>
      </c>
      <c r="E1510" s="2">
        <v>0</v>
      </c>
      <c r="F1510" s="2">
        <v>0</v>
      </c>
      <c r="G1510" s="3">
        <f t="shared" si="52"/>
        <v>544489.71169999987</v>
      </c>
      <c r="H1510" s="3">
        <f t="shared" si="63"/>
        <v>0.29000000027008355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1429014.51</v>
      </c>
      <c r="D1511" s="2">
        <f>'RAS-funkcijski'!E115</f>
        <v>1615025.39</v>
      </c>
      <c r="E1511" s="2">
        <v>0</v>
      </c>
      <c r="F1511" s="2">
        <v>0</v>
      </c>
      <c r="G1511" s="3">
        <f t="shared" si="52"/>
        <v>517156.24719000002</v>
      </c>
      <c r="H1511" s="3">
        <f t="shared" si="63"/>
        <v>0.87999999988824129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1429014.51</v>
      </c>
      <c r="D1513" s="2">
        <f>'RAS-funkcijski'!E117</f>
        <v>1615025.39</v>
      </c>
      <c r="E1513" s="2">
        <v>0</v>
      </c>
      <c r="F1513" s="2">
        <v>0</v>
      </c>
      <c r="G1513" s="3">
        <f t="shared" si="52"/>
        <v>526474.37777000002</v>
      </c>
      <c r="H1513" s="3">
        <f t="shared" si="63"/>
        <v>0.87999999988824129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99442.44</v>
      </c>
      <c r="D1522" s="2">
        <f>'RAS-funkcijski'!E126</f>
        <v>95699.37</v>
      </c>
      <c r="E1522" s="2">
        <v>0</v>
      </c>
      <c r="F1522" s="2">
        <v>0</v>
      </c>
      <c r="G1522" s="3">
        <f t="shared" si="52"/>
        <v>35482.623959999997</v>
      </c>
      <c r="H1522" s="3">
        <f t="shared" si="63"/>
        <v>0.80999999999767169</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1528456.95</v>
      </c>
      <c r="D1537" s="14">
        <f>'RAS-funkcijski'!E141</f>
        <v>1710724.7599999998</v>
      </c>
      <c r="E1537" s="14">
        <v>0</v>
      </c>
      <c r="F1537" s="14">
        <v>0</v>
      </c>
      <c r="G1537" s="15">
        <f t="shared" si="52"/>
        <v>678137.18639000005</v>
      </c>
      <c r="H1537" s="15">
        <f t="shared" si="63"/>
        <v>0.29000000027008355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35582.06</v>
      </c>
      <c r="E1538" s="7">
        <v>0</v>
      </c>
      <c r="F1538" s="7">
        <v>0</v>
      </c>
      <c r="G1538" s="8">
        <f t="shared" si="52"/>
        <v>71.164119999999997</v>
      </c>
      <c r="H1538" s="8">
        <f t="shared" si="63"/>
        <v>5.9999999997671694E-2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35582.06</v>
      </c>
      <c r="E1539" s="2">
        <v>0</v>
      </c>
      <c r="F1539" s="2">
        <v>0</v>
      </c>
      <c r="G1539" s="3">
        <f t="shared" si="52"/>
        <v>142.32823999999999</v>
      </c>
      <c r="H1539" s="3">
        <f t="shared" si="63"/>
        <v>5.9999999997671694E-2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35582.06</v>
      </c>
      <c r="E1540" s="2">
        <v>0</v>
      </c>
      <c r="F1540" s="2">
        <v>0</v>
      </c>
      <c r="G1540" s="3">
        <f t="shared" si="52"/>
        <v>213.49235999999999</v>
      </c>
      <c r="H1540" s="3">
        <f t="shared" si="63"/>
        <v>5.9999999997671694E-2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35582.06</v>
      </c>
      <c r="E1542" s="2">
        <v>0</v>
      </c>
      <c r="F1542" s="2">
        <v>0</v>
      </c>
      <c r="G1542" s="3">
        <f t="shared" si="52"/>
        <v>355.82059999999996</v>
      </c>
      <c r="H1542" s="3">
        <f t="shared" si="63"/>
        <v>5.9999999997671694E-2</v>
      </c>
      <c r="I1542" s="11">
        <f t="shared" si="64"/>
        <v>21.349235999171537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122360.93</v>
      </c>
      <c r="D1582" s="7"/>
      <c r="E1582" s="7">
        <v>0</v>
      </c>
      <c r="F1582" s="7">
        <v>0</v>
      </c>
      <c r="G1582" s="8">
        <f t="shared" ref="G1582:G1686" si="70">B1582/1000*C1582</f>
        <v>122.36093</v>
      </c>
      <c r="H1582" s="8">
        <f t="shared" ref="H1582:H1686" si="71">ABS(C1582-ROUND(C1582,0))</f>
        <v>7.0000000006984919E-2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1618397.42</v>
      </c>
      <c r="D1583" s="2">
        <v>0</v>
      </c>
      <c r="E1583" s="2">
        <v>0</v>
      </c>
      <c r="F1583" s="2">
        <v>0</v>
      </c>
      <c r="G1583" s="3">
        <f t="shared" si="70"/>
        <v>3236.79484</v>
      </c>
      <c r="H1583" s="3">
        <f t="shared" si="71"/>
        <v>0.41999999992549419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270.12</v>
      </c>
      <c r="D1584" s="2">
        <v>0</v>
      </c>
      <c r="E1584" s="2">
        <v>0</v>
      </c>
      <c r="F1584" s="2">
        <v>0</v>
      </c>
      <c r="G1584" s="3">
        <f t="shared" si="70"/>
        <v>0.81036000000000008</v>
      </c>
      <c r="H1584" s="3">
        <f t="shared" si="71"/>
        <v>0.12000000000000455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1594608.91</v>
      </c>
      <c r="D1585" s="2">
        <v>0</v>
      </c>
      <c r="E1585" s="2">
        <v>0</v>
      </c>
      <c r="F1585" s="2">
        <v>0</v>
      </c>
      <c r="G1585" s="3">
        <f t="shared" si="70"/>
        <v>6378.4356399999997</v>
      </c>
      <c r="H1585" s="3">
        <f t="shared" si="71"/>
        <v>9.0000000083819032E-2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1289471.3</v>
      </c>
      <c r="D1586" s="2">
        <v>0</v>
      </c>
      <c r="E1586" s="2">
        <v>0</v>
      </c>
      <c r="F1586" s="2">
        <v>0</v>
      </c>
      <c r="G1586" s="3">
        <f t="shared" si="70"/>
        <v>6447.3565000000008</v>
      </c>
      <c r="H1586" s="3">
        <f t="shared" si="71"/>
        <v>0.30000000004656613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266509.12</v>
      </c>
      <c r="D1587" s="2">
        <v>0</v>
      </c>
      <c r="E1587" s="2">
        <v>0</v>
      </c>
      <c r="F1587" s="2">
        <v>0</v>
      </c>
      <c r="G1587" s="3">
        <f t="shared" si="70"/>
        <v>1599.0547200000001</v>
      </c>
      <c r="H1587" s="3">
        <f t="shared" si="71"/>
        <v>0.11999999999534339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635.79</v>
      </c>
      <c r="D1588" s="2">
        <v>0</v>
      </c>
      <c r="E1588" s="2">
        <v>0</v>
      </c>
      <c r="F1588" s="2">
        <v>0</v>
      </c>
      <c r="G1588" s="3">
        <f t="shared" si="70"/>
        <v>4.4505299999999997</v>
      </c>
      <c r="H1588" s="3">
        <f t="shared" si="71"/>
        <v>0.21000000000003638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35412.9</v>
      </c>
      <c r="D1591" s="2">
        <v>0</v>
      </c>
      <c r="E1591" s="2">
        <v>0</v>
      </c>
      <c r="F1591" s="2">
        <v>0</v>
      </c>
      <c r="G1591" s="3">
        <f t="shared" si="70"/>
        <v>354.12900000000002</v>
      </c>
      <c r="H1591" s="3">
        <f t="shared" si="71"/>
        <v>9.9999999998544808E-2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2579.8000000000002</v>
      </c>
      <c r="D1593" s="2">
        <v>0</v>
      </c>
      <c r="E1593" s="2">
        <v>0</v>
      </c>
      <c r="F1593" s="2">
        <v>0</v>
      </c>
      <c r="G1593" s="3">
        <f t="shared" si="70"/>
        <v>30.957600000000003</v>
      </c>
      <c r="H1593" s="3">
        <f t="shared" si="71"/>
        <v>0.1999999999998181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23518.39</v>
      </c>
      <c r="D1594" s="2">
        <v>0</v>
      </c>
      <c r="E1594" s="2">
        <v>0</v>
      </c>
      <c r="F1594" s="2">
        <v>0</v>
      </c>
      <c r="G1594" s="3">
        <f t="shared" si="70"/>
        <v>305.73906999999997</v>
      </c>
      <c r="H1594" s="3">
        <f t="shared" si="71"/>
        <v>0.38999999999941792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1618433.9500000002</v>
      </c>
      <c r="D1602" s="2">
        <v>0</v>
      </c>
      <c r="E1602" s="2">
        <v>0</v>
      </c>
      <c r="F1602" s="2">
        <v>0</v>
      </c>
      <c r="G1602" s="3">
        <f t="shared" si="70"/>
        <v>33987.112950000002</v>
      </c>
      <c r="H1602" s="3">
        <f t="shared" si="71"/>
        <v>4.9999999813735485E-2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226.84</v>
      </c>
      <c r="D1603" s="2">
        <v>0</v>
      </c>
      <c r="E1603" s="2">
        <v>0</v>
      </c>
      <c r="F1603" s="2">
        <v>0</v>
      </c>
      <c r="G1603" s="3">
        <f t="shared" si="70"/>
        <v>4.9904799999999998</v>
      </c>
      <c r="H1603" s="3">
        <f t="shared" si="71"/>
        <v>0.15999999999999659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1578050.28</v>
      </c>
      <c r="D1604" s="2">
        <v>0</v>
      </c>
      <c r="E1604" s="2">
        <v>0</v>
      </c>
      <c r="F1604" s="2">
        <v>0</v>
      </c>
      <c r="G1604" s="3">
        <f t="shared" si="70"/>
        <v>36295.156439999999</v>
      </c>
      <c r="H1604" s="3">
        <f t="shared" si="71"/>
        <v>0.28000000002793968</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1279664.77</v>
      </c>
      <c r="D1605" s="2">
        <v>0</v>
      </c>
      <c r="E1605" s="2">
        <v>0</v>
      </c>
      <c r="F1605" s="2">
        <v>0</v>
      </c>
      <c r="G1605" s="3">
        <f t="shared" si="70"/>
        <v>30711.95448</v>
      </c>
      <c r="H1605" s="3">
        <f t="shared" si="71"/>
        <v>0.22999999998137355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260023.99</v>
      </c>
      <c r="D1606" s="2">
        <v>0</v>
      </c>
      <c r="E1606" s="2">
        <v>0</v>
      </c>
      <c r="F1606" s="2">
        <v>0</v>
      </c>
      <c r="G1606" s="3">
        <f t="shared" si="70"/>
        <v>6500.5997500000003</v>
      </c>
      <c r="H1606" s="3">
        <f t="shared" si="71"/>
        <v>1.0000000009313226E-2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563.03</v>
      </c>
      <c r="D1607" s="2">
        <v>0</v>
      </c>
      <c r="E1607" s="2">
        <v>0</v>
      </c>
      <c r="F1607" s="2">
        <v>0</v>
      </c>
      <c r="G1607" s="3">
        <f t="shared" si="70"/>
        <v>14.638779999999999</v>
      </c>
      <c r="H1607" s="3">
        <f t="shared" si="71"/>
        <v>2.9999999999972715E-2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35226.58</v>
      </c>
      <c r="D1610" s="2">
        <v>0</v>
      </c>
      <c r="E1610" s="2">
        <v>0</v>
      </c>
      <c r="F1610" s="2">
        <v>0</v>
      </c>
      <c r="G1610" s="3">
        <f t="shared" si="70"/>
        <v>1021.5708200000001</v>
      </c>
      <c r="H1610" s="3">
        <f t="shared" si="71"/>
        <v>0.41999999999825377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2571.91</v>
      </c>
      <c r="D1612" s="2">
        <v>0</v>
      </c>
      <c r="E1612" s="2">
        <v>0</v>
      </c>
      <c r="F1612" s="2">
        <v>0</v>
      </c>
      <c r="G1612" s="3">
        <f t="shared" si="70"/>
        <v>79.729209999999995</v>
      </c>
      <c r="H1612" s="3">
        <f t="shared" si="71"/>
        <v>9.0000000000145519E-2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40156.83</v>
      </c>
      <c r="D1613" s="2">
        <v>0</v>
      </c>
      <c r="E1613" s="2">
        <v>0</v>
      </c>
      <c r="F1613" s="2">
        <v>0</v>
      </c>
      <c r="G1613" s="3">
        <f t="shared" si="70"/>
        <v>1285.01856</v>
      </c>
      <c r="H1613" s="3">
        <f t="shared" si="71"/>
        <v>0.16999999999825377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122324.39999999967</v>
      </c>
      <c r="D1621" s="2">
        <v>0</v>
      </c>
      <c r="E1621" s="2">
        <v>0</v>
      </c>
      <c r="F1621" s="2">
        <v>0</v>
      </c>
      <c r="G1621" s="3">
        <f t="shared" si="70"/>
        <v>4892.9759999999869</v>
      </c>
      <c r="H1621" s="3">
        <f t="shared" si="71"/>
        <v>0.3999999996740371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122324.40000000001</v>
      </c>
      <c r="D1681" s="2">
        <v>0</v>
      </c>
      <c r="E1681" s="2">
        <v>0</v>
      </c>
      <c r="F1681" s="2">
        <v>0</v>
      </c>
      <c r="G1681" s="3">
        <f t="shared" si="70"/>
        <v>12232.440000000002</v>
      </c>
      <c r="H1681" s="3">
        <f t="shared" si="71"/>
        <v>0.40000000000873115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43.28</v>
      </c>
      <c r="D1682" s="2">
        <v>0</v>
      </c>
      <c r="E1682" s="2">
        <v>0</v>
      </c>
      <c r="F1682" s="2">
        <v>0</v>
      </c>
      <c r="G1682" s="3">
        <f t="shared" si="70"/>
        <v>4.3712800000000005</v>
      </c>
      <c r="H1682" s="3">
        <f t="shared" si="71"/>
        <v>0.28000000000000114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119901.96</v>
      </c>
      <c r="D1683" s="2">
        <v>0</v>
      </c>
      <c r="E1683" s="2">
        <v>0</v>
      </c>
      <c r="F1683" s="2">
        <v>0</v>
      </c>
      <c r="G1683" s="3">
        <f t="shared" si="70"/>
        <v>12229.99992</v>
      </c>
      <c r="H1683" s="3">
        <f t="shared" si="71"/>
        <v>3.9999999993597157E-2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2379.16</v>
      </c>
      <c r="D1684" s="2">
        <v>0</v>
      </c>
      <c r="E1684" s="2">
        <v>0</v>
      </c>
      <c r="F1684" s="2">
        <v>0</v>
      </c>
      <c r="G1684" s="3">
        <f t="shared" si="70"/>
        <v>245.05347999999998</v>
      </c>
      <c r="H1684" s="3">
        <f t="shared" si="71"/>
        <v>0.15999999999985448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2" t="s">
        <v>2128</v>
      </c>
      <c r="B59" s="409" t="s">
        <v>2129</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12288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1537652.4099999997</v>
      </c>
      <c r="I17" s="275">
        <f>'PR-RAS'!E6</f>
        <v>1591175.3000000003</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1495622.96</v>
      </c>
      <c r="I18" s="275">
        <f>'PR-RAS'!E152</f>
        <v>1687206.3699999999</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20839.489999999729</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98709.969999999492</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922374.26000000024</v>
      </c>
      <c r="I22" s="275">
        <f>BILANCA!E7</f>
        <v>910310.59</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144252.91</v>
      </c>
      <c r="I23" s="275">
        <f>BILANCA!E69</f>
        <v>137213.70000000001</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122360.93</v>
      </c>
      <c r="I24" s="275">
        <f>BILANCA!E177</f>
        <v>122324.40000000001</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944266.23999999999</v>
      </c>
      <c r="I25" s="275">
        <f>BILANCA!E251</f>
        <v>925199.89</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1528456.95</v>
      </c>
      <c r="I30" s="275">
        <f>'RAS-funkcijski'!E114</f>
        <v>1710724.7599999998</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1528456.95</v>
      </c>
      <c r="I31" s="275">
        <f>'RAS-funkcijski'!E141</f>
        <v>1710724.7599999998</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0</v>
      </c>
      <c r="I33" s="275">
        <f>'P-VRIO'!E5</f>
        <v>35582.06</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122360.93</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122324.39999999967</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122324.40000000001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30" zoomScaleNormal="100" workbookViewId="0">
      <selection activeCell="D745" sqref="D74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1537652.4099999997</v>
      </c>
      <c r="E6" s="60">
        <f>E7+E43+E49+E82+E106+E125+E134+E140</f>
        <v>1591175.3000000003</v>
      </c>
      <c r="F6" s="45">
        <f t="shared" ref="F6:F132" si="0">IF(D6&lt;&gt;0,IF(E6/D6&gt;=100,"&gt;&gt;100",E6/D6*100),"-")</f>
        <v>103.4808185290719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1320781.6199999999</v>
      </c>
      <c r="E49" s="60">
        <f>E50+E53+E58+E61+E64+E68+E71+E74+E77</f>
        <v>1376535.1300000001</v>
      </c>
      <c r="F49" s="45">
        <f t="shared" si="0"/>
        <v>104.22125120123948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1320781.6199999999</v>
      </c>
      <c r="E68" s="60">
        <f t="shared" si="11"/>
        <v>1376535.1300000001</v>
      </c>
      <c r="F68" s="45">
        <f t="shared" si="0"/>
        <v>104.22125120123948</v>
      </c>
    </row>
    <row r="69" spans="1:6" ht="12.75" customHeight="1" x14ac:dyDescent="0.2">
      <c r="A69" s="63" t="s">
        <v>141</v>
      </c>
      <c r="B69" s="64" t="s">
        <v>142</v>
      </c>
      <c r="C69" s="247" t="s">
        <v>141</v>
      </c>
      <c r="D69" s="194">
        <v>1313898.21</v>
      </c>
      <c r="E69" s="194">
        <v>1374442.54</v>
      </c>
      <c r="F69" s="45">
        <f t="shared" si="0"/>
        <v>104.6079924258364</v>
      </c>
    </row>
    <row r="70" spans="1:6" ht="24" x14ac:dyDescent="0.2">
      <c r="A70" s="63" t="s">
        <v>143</v>
      </c>
      <c r="B70" s="64" t="s">
        <v>144</v>
      </c>
      <c r="C70" s="247" t="s">
        <v>143</v>
      </c>
      <c r="D70" s="194">
        <v>6883.41</v>
      </c>
      <c r="E70" s="194">
        <v>2092.59</v>
      </c>
      <c r="F70" s="45">
        <f t="shared" si="0"/>
        <v>30.400484643512449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0.17</v>
      </c>
      <c r="E82" s="60">
        <f t="shared" si="15"/>
        <v>0.27</v>
      </c>
      <c r="F82" s="45">
        <f t="shared" si="0"/>
        <v>158.8235294117647</v>
      </c>
    </row>
    <row r="83" spans="1:6" ht="12.75" customHeight="1" x14ac:dyDescent="0.2">
      <c r="A83" s="63">
        <v>641</v>
      </c>
      <c r="B83" s="64" t="s">
        <v>169</v>
      </c>
      <c r="C83" s="247" t="s">
        <v>170</v>
      </c>
      <c r="D83" s="60">
        <f t="shared" ref="D83:E83" si="16">SUM(D84:D90)</f>
        <v>0.17</v>
      </c>
      <c r="E83" s="60">
        <f t="shared" si="16"/>
        <v>0.27</v>
      </c>
      <c r="F83" s="45">
        <f t="shared" si="0"/>
        <v>158.8235294117647</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0.17</v>
      </c>
      <c r="E85" s="194">
        <v>0.27</v>
      </c>
      <c r="F85" s="45">
        <f t="shared" si="0"/>
        <v>158.8235294117647</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14877</v>
      </c>
      <c r="E106" s="60">
        <f>E107+E112+E120+E124</f>
        <v>11048.02</v>
      </c>
      <c r="F106" s="45">
        <f t="shared" si="0"/>
        <v>74.262418498353171</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14877</v>
      </c>
      <c r="E112" s="60">
        <f t="shared" si="20"/>
        <v>11048.02</v>
      </c>
      <c r="F112" s="45">
        <f t="shared" si="0"/>
        <v>74.262418498353171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14877</v>
      </c>
      <c r="E117" s="194">
        <v>11048.02</v>
      </c>
      <c r="F117" s="45">
        <f t="shared" si="0"/>
        <v>74.262418498353171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6263.97</v>
      </c>
      <c r="E125" s="60">
        <f t="shared" si="22"/>
        <v>3496.27</v>
      </c>
      <c r="F125" s="45">
        <f t="shared" si="0"/>
        <v>55.815561057923325</v>
      </c>
    </row>
    <row r="126" spans="1:6" ht="12.75" customHeight="1" x14ac:dyDescent="0.2">
      <c r="A126" s="63">
        <v>661</v>
      </c>
      <c r="B126" s="65" t="s">
        <v>255</v>
      </c>
      <c r="C126" s="247" t="s">
        <v>256</v>
      </c>
      <c r="D126" s="60">
        <f t="shared" ref="D126:E126" si="23">SUM(D127:D128)</f>
        <v>5584.97</v>
      </c>
      <c r="E126" s="60">
        <f t="shared" si="23"/>
        <v>3434.85</v>
      </c>
      <c r="F126" s="45">
        <f t="shared" si="0"/>
        <v>61.501673240858942</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5584.97</v>
      </c>
      <c r="E128" s="194">
        <v>3434.85</v>
      </c>
      <c r="F128" s="45">
        <f t="shared" si="0"/>
        <v>61.501673240858942</v>
      </c>
    </row>
    <row r="129" spans="1:6" ht="36" x14ac:dyDescent="0.2">
      <c r="A129" s="63">
        <v>663</v>
      </c>
      <c r="B129" s="182" t="s">
        <v>261</v>
      </c>
      <c r="C129" s="247" t="s">
        <v>262</v>
      </c>
      <c r="D129" s="60">
        <f t="shared" ref="D129:E129" si="24">SUM(D130:D133)</f>
        <v>679</v>
      </c>
      <c r="E129" s="60">
        <f t="shared" si="24"/>
        <v>61.42</v>
      </c>
      <c r="F129" s="45">
        <f t="shared" si="0"/>
        <v>9.0456553755522826</v>
      </c>
    </row>
    <row r="130" spans="1:6" ht="12.75" customHeight="1" x14ac:dyDescent="0.2">
      <c r="A130" s="63">
        <v>6631</v>
      </c>
      <c r="B130" s="65" t="s">
        <v>263</v>
      </c>
      <c r="C130" s="247" t="s">
        <v>264</v>
      </c>
      <c r="D130" s="194">
        <v>679</v>
      </c>
      <c r="E130" s="194">
        <v>61.42</v>
      </c>
      <c r="F130" s="45">
        <f t="shared" si="0"/>
        <v>9.0456553755522826</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195729.65</v>
      </c>
      <c r="E134" s="60">
        <f t="shared" si="25"/>
        <v>200095.61</v>
      </c>
      <c r="F134" s="45">
        <f t="shared" ref="F134:F229" si="26">IF(D134&lt;&gt;0,IF(E134/D134&gt;=100,"&gt;&gt;100",E134/D134*100),"-")</f>
        <v>102.2306073709323</v>
      </c>
    </row>
    <row r="135" spans="1:6" ht="24" x14ac:dyDescent="0.2">
      <c r="A135" s="63">
        <v>671</v>
      </c>
      <c r="B135" s="182" t="s">
        <v>273</v>
      </c>
      <c r="C135" s="247" t="s">
        <v>274</v>
      </c>
      <c r="D135" s="60">
        <f t="shared" ref="D135:E135" si="27">SUM(D136:D138)</f>
        <v>195729.65</v>
      </c>
      <c r="E135" s="60">
        <f t="shared" si="27"/>
        <v>200095.61</v>
      </c>
      <c r="F135" s="45">
        <f t="shared" si="26"/>
        <v>102.2306073709323</v>
      </c>
    </row>
    <row r="136" spans="1:6" ht="12.75" customHeight="1" x14ac:dyDescent="0.2">
      <c r="A136" s="63">
        <v>6711</v>
      </c>
      <c r="B136" s="65" t="s">
        <v>275</v>
      </c>
      <c r="C136" s="247" t="s">
        <v>276</v>
      </c>
      <c r="D136" s="194">
        <v>172384.65</v>
      </c>
      <c r="E136" s="194">
        <v>181565.61</v>
      </c>
      <c r="F136" s="45">
        <f t="shared" si="26"/>
        <v>105.3258570296137</v>
      </c>
    </row>
    <row r="137" spans="1:6" ht="24" x14ac:dyDescent="0.2">
      <c r="A137" s="63">
        <v>6712</v>
      </c>
      <c r="B137" s="182" t="s">
        <v>277</v>
      </c>
      <c r="C137" s="247" t="s">
        <v>278</v>
      </c>
      <c r="D137" s="194">
        <v>23345</v>
      </c>
      <c r="E137" s="194">
        <v>18530</v>
      </c>
      <c r="F137" s="45">
        <f t="shared" si="26"/>
        <v>79.374598415078182</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1495622.96</v>
      </c>
      <c r="E152" s="60">
        <f>E153+E164+E202+E221+E230+E262+E273</f>
        <v>1687206.3699999999</v>
      </c>
      <c r="F152" s="45">
        <f t="shared" si="26"/>
        <v>112.80960610553879</v>
      </c>
    </row>
    <row r="153" spans="1:6" ht="12.75" customHeight="1" x14ac:dyDescent="0.2">
      <c r="A153" s="63">
        <v>31</v>
      </c>
      <c r="B153" s="64" t="s">
        <v>308</v>
      </c>
      <c r="C153" s="247" t="s">
        <v>3</v>
      </c>
      <c r="D153" s="60">
        <f t="shared" ref="D153:E153" si="30">D154+D159+D160</f>
        <v>1217201.48</v>
      </c>
      <c r="E153" s="60">
        <f t="shared" si="30"/>
        <v>1383482.49</v>
      </c>
      <c r="F153" s="45">
        <f t="shared" si="26"/>
        <v>113.66092735937193</v>
      </c>
    </row>
    <row r="154" spans="1:6" ht="12.75" customHeight="1" x14ac:dyDescent="0.2">
      <c r="A154" s="63">
        <v>311</v>
      </c>
      <c r="B154" s="64" t="s">
        <v>309</v>
      </c>
      <c r="C154" s="247" t="s">
        <v>310</v>
      </c>
      <c r="D154" s="60">
        <f t="shared" ref="D154:E154" si="31">SUM(D155:D158)</f>
        <v>1006550.47</v>
      </c>
      <c r="E154" s="60">
        <f t="shared" si="31"/>
        <v>1151936.33</v>
      </c>
      <c r="F154" s="45">
        <f t="shared" si="26"/>
        <v>114.44397119997372</v>
      </c>
    </row>
    <row r="155" spans="1:6" ht="12.75" customHeight="1" x14ac:dyDescent="0.2">
      <c r="A155" s="63">
        <v>3111</v>
      </c>
      <c r="B155" s="64" t="s">
        <v>311</v>
      </c>
      <c r="C155" s="247" t="s">
        <v>312</v>
      </c>
      <c r="D155" s="194">
        <v>955904.46</v>
      </c>
      <c r="E155" s="194">
        <v>1100362.1000000001</v>
      </c>
      <c r="F155" s="45">
        <f t="shared" si="26"/>
        <v>115.11214206490889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38425.21</v>
      </c>
      <c r="E157" s="194">
        <v>44198.58</v>
      </c>
      <c r="F157" s="45">
        <f t="shared" si="26"/>
        <v>115.02495366973922</v>
      </c>
    </row>
    <row r="158" spans="1:6" ht="12.75" customHeight="1" x14ac:dyDescent="0.2">
      <c r="A158" s="63">
        <v>3114</v>
      </c>
      <c r="B158" s="65" t="s">
        <v>317</v>
      </c>
      <c r="C158" s="247" t="s">
        <v>318</v>
      </c>
      <c r="D158" s="194">
        <v>12220.8</v>
      </c>
      <c r="E158" s="194">
        <v>7375.65</v>
      </c>
      <c r="F158" s="45">
        <f t="shared" si="26"/>
        <v>60.35325019638649</v>
      </c>
    </row>
    <row r="159" spans="1:6" ht="12.75" customHeight="1" x14ac:dyDescent="0.2">
      <c r="A159" s="63">
        <v>312</v>
      </c>
      <c r="B159" s="65" t="s">
        <v>319</v>
      </c>
      <c r="C159" s="247" t="s">
        <v>320</v>
      </c>
      <c r="D159" s="194">
        <v>48269.01</v>
      </c>
      <c r="E159" s="194">
        <v>45294</v>
      </c>
      <c r="F159" s="45">
        <f t="shared" si="26"/>
        <v>93.836604479768695</v>
      </c>
    </row>
    <row r="160" spans="1:6" ht="12.75" customHeight="1" x14ac:dyDescent="0.2">
      <c r="A160" s="63">
        <v>313</v>
      </c>
      <c r="B160" s="65" t="s">
        <v>321</v>
      </c>
      <c r="C160" s="247" t="s">
        <v>322</v>
      </c>
      <c r="D160" s="60">
        <f t="shared" ref="D160:E160" si="32">SUM(D161:D163)</f>
        <v>162382</v>
      </c>
      <c r="E160" s="60">
        <f t="shared" si="32"/>
        <v>186252.16</v>
      </c>
      <c r="F160" s="45">
        <f t="shared" si="26"/>
        <v>114.70000369499083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162382</v>
      </c>
      <c r="E162" s="194">
        <v>186252.16</v>
      </c>
      <c r="F162" s="45">
        <f t="shared" si="26"/>
        <v>114.70000369499083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246275.79</v>
      </c>
      <c r="E164" s="60">
        <f>E165+E170+E178+E188+E189+E194</f>
        <v>267152.95</v>
      </c>
      <c r="F164" s="45">
        <f t="shared" si="26"/>
        <v>108.4771466980169</v>
      </c>
    </row>
    <row r="165" spans="1:6" ht="12.75" customHeight="1" x14ac:dyDescent="0.2">
      <c r="A165" s="63">
        <v>321</v>
      </c>
      <c r="B165" s="64" t="s">
        <v>331</v>
      </c>
      <c r="C165" s="247" t="s">
        <v>332</v>
      </c>
      <c r="D165" s="60">
        <f t="shared" ref="D165:E165" si="33">SUM(D166:D169)</f>
        <v>29385.279999999999</v>
      </c>
      <c r="E165" s="60">
        <f t="shared" si="33"/>
        <v>34995.53</v>
      </c>
      <c r="F165" s="45">
        <f t="shared" si="26"/>
        <v>119.09204200198194</v>
      </c>
    </row>
    <row r="166" spans="1:6" ht="12.75" customHeight="1" x14ac:dyDescent="0.2">
      <c r="A166" s="63">
        <v>3211</v>
      </c>
      <c r="B166" s="64" t="s">
        <v>333</v>
      </c>
      <c r="C166" s="247" t="s">
        <v>334</v>
      </c>
      <c r="D166" s="194">
        <v>4808.84</v>
      </c>
      <c r="E166" s="194">
        <v>7505.08</v>
      </c>
      <c r="F166" s="45">
        <f t="shared" si="26"/>
        <v>156.06840734979747</v>
      </c>
    </row>
    <row r="167" spans="1:6" ht="12.75" customHeight="1" x14ac:dyDescent="0.2">
      <c r="A167" s="63">
        <v>3212</v>
      </c>
      <c r="B167" s="64" t="s">
        <v>335</v>
      </c>
      <c r="C167" s="247" t="s">
        <v>336</v>
      </c>
      <c r="D167" s="194">
        <v>23723.439999999999</v>
      </c>
      <c r="E167" s="194">
        <v>26140.45</v>
      </c>
      <c r="F167" s="45">
        <f t="shared" si="26"/>
        <v>110.18827792259471</v>
      </c>
    </row>
    <row r="168" spans="1:6" ht="12.75" customHeight="1" x14ac:dyDescent="0.2">
      <c r="A168" s="63">
        <v>3213</v>
      </c>
      <c r="B168" s="64" t="s">
        <v>337</v>
      </c>
      <c r="C168" s="247" t="s">
        <v>338</v>
      </c>
      <c r="D168" s="194">
        <v>90</v>
      </c>
      <c r="E168" s="194">
        <v>1250</v>
      </c>
      <c r="F168" s="45">
        <f t="shared" si="26"/>
        <v>1388.8888888888889</v>
      </c>
    </row>
    <row r="169" spans="1:6" ht="12.75" customHeight="1" x14ac:dyDescent="0.2">
      <c r="A169" s="63">
        <v>3214</v>
      </c>
      <c r="B169" s="64" t="s">
        <v>339</v>
      </c>
      <c r="C169" s="247" t="s">
        <v>340</v>
      </c>
      <c r="D169" s="194">
        <v>763</v>
      </c>
      <c r="E169" s="194">
        <v>100</v>
      </c>
      <c r="F169" s="45">
        <f t="shared" si="26"/>
        <v>13.106159895150721</v>
      </c>
    </row>
    <row r="170" spans="1:6" ht="12.75" customHeight="1" x14ac:dyDescent="0.2">
      <c r="A170" s="63">
        <v>322</v>
      </c>
      <c r="B170" s="64" t="s">
        <v>341</v>
      </c>
      <c r="C170" s="247" t="s">
        <v>342</v>
      </c>
      <c r="D170" s="60">
        <f t="shared" ref="D170:E170" si="34">SUM(D171:D177)</f>
        <v>83654.789999999994</v>
      </c>
      <c r="E170" s="60">
        <f t="shared" si="34"/>
        <v>99520.74</v>
      </c>
      <c r="F170" s="45">
        <f t="shared" si="26"/>
        <v>118.96597911488394</v>
      </c>
    </row>
    <row r="171" spans="1:6" ht="12.75" customHeight="1" x14ac:dyDescent="0.2">
      <c r="A171" s="63">
        <v>3221</v>
      </c>
      <c r="B171" s="64" t="s">
        <v>343</v>
      </c>
      <c r="C171" s="247" t="s">
        <v>344</v>
      </c>
      <c r="D171" s="194">
        <v>8691.4599999999991</v>
      </c>
      <c r="E171" s="194">
        <v>7437.39</v>
      </c>
      <c r="F171" s="45">
        <f t="shared" si="26"/>
        <v>85.571238894270934</v>
      </c>
    </row>
    <row r="172" spans="1:6" ht="12.75" customHeight="1" x14ac:dyDescent="0.2">
      <c r="A172" s="63">
        <v>3222</v>
      </c>
      <c r="B172" s="64" t="s">
        <v>345</v>
      </c>
      <c r="C172" s="247" t="s">
        <v>346</v>
      </c>
      <c r="D172" s="194">
        <v>54457.57</v>
      </c>
      <c r="E172" s="194">
        <v>55771.89</v>
      </c>
      <c r="F172" s="45">
        <f t="shared" si="26"/>
        <v>102.41347529829186</v>
      </c>
    </row>
    <row r="173" spans="1:6" ht="12.75" customHeight="1" x14ac:dyDescent="0.2">
      <c r="A173" s="63">
        <v>3223</v>
      </c>
      <c r="B173" s="65" t="s">
        <v>347</v>
      </c>
      <c r="C173" s="247" t="s">
        <v>348</v>
      </c>
      <c r="D173" s="194">
        <v>14056.23</v>
      </c>
      <c r="E173" s="194">
        <v>20066.61</v>
      </c>
      <c r="F173" s="45">
        <f t="shared" si="26"/>
        <v>142.75954505582223</v>
      </c>
    </row>
    <row r="174" spans="1:6" ht="12.75" customHeight="1" x14ac:dyDescent="0.2">
      <c r="A174" s="63">
        <v>3224</v>
      </c>
      <c r="B174" s="65" t="s">
        <v>349</v>
      </c>
      <c r="C174" s="247" t="s">
        <v>350</v>
      </c>
      <c r="D174" s="194">
        <v>4208.26</v>
      </c>
      <c r="E174" s="194">
        <v>15503.36</v>
      </c>
      <c r="F174" s="45">
        <f t="shared" si="26"/>
        <v>368.4030929647883</v>
      </c>
    </row>
    <row r="175" spans="1:6" ht="12.75" customHeight="1" x14ac:dyDescent="0.2">
      <c r="A175" s="63">
        <v>3225</v>
      </c>
      <c r="B175" s="65" t="s">
        <v>351</v>
      </c>
      <c r="C175" s="247" t="s">
        <v>352</v>
      </c>
      <c r="D175" s="194">
        <v>2241.27</v>
      </c>
      <c r="E175" s="194">
        <v>741.49</v>
      </c>
      <c r="F175" s="45">
        <f t="shared" si="26"/>
        <v>33.083474994088178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117015.01</v>
      </c>
      <c r="E178" s="60">
        <f t="shared" si="35"/>
        <v>112577.09</v>
      </c>
      <c r="F178" s="45">
        <f t="shared" si="26"/>
        <v>96.207392538786266</v>
      </c>
    </row>
    <row r="179" spans="1:6" ht="12.75" customHeight="1" x14ac:dyDescent="0.2">
      <c r="A179" s="63">
        <v>3231</v>
      </c>
      <c r="B179" s="65" t="s">
        <v>359</v>
      </c>
      <c r="C179" s="247" t="s">
        <v>360</v>
      </c>
      <c r="D179" s="194">
        <v>48514.04</v>
      </c>
      <c r="E179" s="194">
        <v>52275.31</v>
      </c>
      <c r="F179" s="45">
        <f t="shared" si="26"/>
        <v>107.75295151671556</v>
      </c>
    </row>
    <row r="180" spans="1:6" ht="12.75" customHeight="1" x14ac:dyDescent="0.2">
      <c r="A180" s="63">
        <v>3232</v>
      </c>
      <c r="B180" s="65" t="s">
        <v>361</v>
      </c>
      <c r="C180" s="247" t="s">
        <v>362</v>
      </c>
      <c r="D180" s="194">
        <v>24413.13</v>
      </c>
      <c r="E180" s="194">
        <v>5462.49</v>
      </c>
      <c r="F180" s="45">
        <f t="shared" si="26"/>
        <v>22.375213665761002</v>
      </c>
    </row>
    <row r="181" spans="1:6" ht="12.75" customHeight="1" x14ac:dyDescent="0.2">
      <c r="A181" s="63">
        <v>3233</v>
      </c>
      <c r="B181" s="65" t="s">
        <v>363</v>
      </c>
      <c r="C181" s="247" t="s">
        <v>364</v>
      </c>
      <c r="D181" s="194">
        <v>0</v>
      </c>
      <c r="E181" s="194">
        <v>690</v>
      </c>
      <c r="F181" s="45" t="str">
        <f t="shared" si="26"/>
        <v>-</v>
      </c>
    </row>
    <row r="182" spans="1:6" ht="12.75" customHeight="1" x14ac:dyDescent="0.2">
      <c r="A182" s="63">
        <v>3234</v>
      </c>
      <c r="B182" s="65" t="s">
        <v>365</v>
      </c>
      <c r="C182" s="247" t="s">
        <v>366</v>
      </c>
      <c r="D182" s="194">
        <v>12001.95</v>
      </c>
      <c r="E182" s="194">
        <v>11885.16</v>
      </c>
      <c r="F182" s="45">
        <f t="shared" si="26"/>
        <v>99.02690812742928</v>
      </c>
    </row>
    <row r="183" spans="1:6" ht="12.75" customHeight="1" x14ac:dyDescent="0.2">
      <c r="A183" s="63">
        <v>3235</v>
      </c>
      <c r="B183" s="64" t="s">
        <v>367</v>
      </c>
      <c r="C183" s="247" t="s">
        <v>368</v>
      </c>
      <c r="D183" s="194">
        <v>0</v>
      </c>
      <c r="E183" s="194">
        <v>369.74</v>
      </c>
      <c r="F183" s="45" t="str">
        <f t="shared" si="26"/>
        <v>-</v>
      </c>
    </row>
    <row r="184" spans="1:6" ht="12.75" customHeight="1" x14ac:dyDescent="0.2">
      <c r="A184" s="63">
        <v>3236</v>
      </c>
      <c r="B184" s="64" t="s">
        <v>369</v>
      </c>
      <c r="C184" s="247" t="s">
        <v>370</v>
      </c>
      <c r="D184" s="194">
        <v>160</v>
      </c>
      <c r="E184" s="194"/>
      <c r="F184" s="45">
        <f t="shared" si="26"/>
        <v>0</v>
      </c>
    </row>
    <row r="185" spans="1:6" ht="12.75" customHeight="1" x14ac:dyDescent="0.2">
      <c r="A185" s="63">
        <v>3237</v>
      </c>
      <c r="B185" s="64" t="s">
        <v>371</v>
      </c>
      <c r="C185" s="247" t="s">
        <v>372</v>
      </c>
      <c r="D185" s="194">
        <v>30406.49</v>
      </c>
      <c r="E185" s="194">
        <v>39713.33</v>
      </c>
      <c r="F185" s="45">
        <f t="shared" si="26"/>
        <v>130.60807084277073</v>
      </c>
    </row>
    <row r="186" spans="1:6" ht="12.75" customHeight="1" x14ac:dyDescent="0.2">
      <c r="A186" s="63">
        <v>3238</v>
      </c>
      <c r="B186" s="64" t="s">
        <v>373</v>
      </c>
      <c r="C186" s="247" t="s">
        <v>374</v>
      </c>
      <c r="D186" s="194">
        <v>1424.4</v>
      </c>
      <c r="E186" s="194">
        <v>2181.06</v>
      </c>
      <c r="F186" s="45">
        <f t="shared" si="26"/>
        <v>153.1213142375737</v>
      </c>
    </row>
    <row r="187" spans="1:6" ht="12.75" customHeight="1" x14ac:dyDescent="0.2">
      <c r="A187" s="63">
        <v>3239</v>
      </c>
      <c r="B187" s="64" t="s">
        <v>375</v>
      </c>
      <c r="C187" s="247" t="s">
        <v>376</v>
      </c>
      <c r="D187" s="194">
        <v>95</v>
      </c>
      <c r="E187" s="194"/>
      <c r="F187" s="45">
        <f t="shared" si="26"/>
        <v>0</v>
      </c>
    </row>
    <row r="188" spans="1:6" ht="12.75" customHeight="1" x14ac:dyDescent="0.2">
      <c r="A188" s="63">
        <v>324</v>
      </c>
      <c r="B188" s="64" t="s">
        <v>377</v>
      </c>
      <c r="C188" s="247" t="s">
        <v>378</v>
      </c>
      <c r="D188" s="194">
        <v>139.91999999999999</v>
      </c>
      <c r="E188" s="194">
        <v>303</v>
      </c>
      <c r="F188" s="45">
        <f t="shared" si="26"/>
        <v>216.5523156089194</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16080.79</v>
      </c>
      <c r="E194" s="60">
        <f t="shared" si="36"/>
        <v>19756.59</v>
      </c>
      <c r="F194" s="45">
        <f t="shared" si="26"/>
        <v>122.85832972136319</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97.78</v>
      </c>
      <c r="E197" s="194">
        <v>73.95</v>
      </c>
      <c r="F197" s="45">
        <f t="shared" si="26"/>
        <v>75.628962978114131</v>
      </c>
    </row>
    <row r="198" spans="1:6" ht="12.75" customHeight="1" x14ac:dyDescent="0.2">
      <c r="A198" s="63">
        <v>3294</v>
      </c>
      <c r="B198" s="64" t="s">
        <v>397</v>
      </c>
      <c r="C198" s="247" t="s">
        <v>398</v>
      </c>
      <c r="D198" s="194">
        <v>217.09</v>
      </c>
      <c r="E198" s="194">
        <v>309</v>
      </c>
      <c r="F198" s="45">
        <f t="shared" si="26"/>
        <v>142.33727946934451</v>
      </c>
    </row>
    <row r="199" spans="1:6" ht="12.75" customHeight="1" x14ac:dyDescent="0.2">
      <c r="A199" s="63">
        <v>3295</v>
      </c>
      <c r="B199" s="64" t="s">
        <v>399</v>
      </c>
      <c r="C199" s="247" t="s">
        <v>400</v>
      </c>
      <c r="D199" s="194">
        <v>3976</v>
      </c>
      <c r="E199" s="194">
        <v>5319.59</v>
      </c>
      <c r="F199" s="45">
        <f t="shared" si="26"/>
        <v>133.7925050301811</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11789.92</v>
      </c>
      <c r="E201" s="194">
        <v>14054.05</v>
      </c>
      <c r="F201" s="45">
        <f t="shared" si="26"/>
        <v>119.20394710057406</v>
      </c>
    </row>
    <row r="202" spans="1:6" ht="12.75" customHeight="1" x14ac:dyDescent="0.2">
      <c r="A202" s="63">
        <v>34</v>
      </c>
      <c r="B202" s="183" t="s">
        <v>405</v>
      </c>
      <c r="C202" s="247" t="s">
        <v>406</v>
      </c>
      <c r="D202" s="60">
        <f t="shared" ref="D202:E202" si="37">D203+D208+D216</f>
        <v>655.79</v>
      </c>
      <c r="E202" s="60">
        <f t="shared" si="37"/>
        <v>635.79000000000008</v>
      </c>
      <c r="F202" s="45">
        <f t="shared" si="26"/>
        <v>96.950243218103367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655.79</v>
      </c>
      <c r="E216" s="60">
        <f t="shared" si="40"/>
        <v>635.79000000000008</v>
      </c>
      <c r="F216" s="45">
        <f t="shared" si="26"/>
        <v>96.950243218103367</v>
      </c>
    </row>
    <row r="217" spans="1:6" ht="12.75" customHeight="1" x14ac:dyDescent="0.2">
      <c r="A217" s="63">
        <v>3431</v>
      </c>
      <c r="B217" s="182" t="s">
        <v>435</v>
      </c>
      <c r="C217" s="247" t="s">
        <v>436</v>
      </c>
      <c r="D217" s="194">
        <v>654.9</v>
      </c>
      <c r="E217" s="194">
        <v>635.09</v>
      </c>
      <c r="F217" s="45">
        <f t="shared" si="26"/>
        <v>96.975110703924273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0.89</v>
      </c>
      <c r="E219" s="194">
        <v>0.7</v>
      </c>
      <c r="F219" s="45">
        <f t="shared" si="26"/>
        <v>78.651685393258418</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30975.97</v>
      </c>
      <c r="E262" s="60">
        <f t="shared" si="55"/>
        <v>35412.9</v>
      </c>
      <c r="F262" s="45">
        <f t="shared" ref="F262:F268" si="56">IF(D262&lt;&gt;0,IF(E262/D262&gt;=100,"&gt;&gt;100",E262/D262*100),"-")</f>
        <v>114.32378065965327</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30975.97</v>
      </c>
      <c r="E269" s="60">
        <f t="shared" si="58"/>
        <v>35412.9</v>
      </c>
      <c r="F269" s="45">
        <f t="shared" ref="F269:F272" si="59">IF(D269&lt;&gt;0,IF(E269/D269&gt;=100,"&gt;&gt;100",E269/D269*100),"-")</f>
        <v>114.32378065965327</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30975.97</v>
      </c>
      <c r="E271" s="194">
        <v>35412.9</v>
      </c>
      <c r="F271" s="45">
        <f t="shared" si="59"/>
        <v>114.32378065965327</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513.92999999999995</v>
      </c>
      <c r="E273" s="60">
        <f t="shared" si="60"/>
        <v>522.24</v>
      </c>
      <c r="F273" s="45">
        <f t="shared" ref="F273:F277" si="61">IF(D273&lt;&gt;0,IF(E273/D273&gt;=100,"&gt;&gt;100",E273/D273*100),"-")</f>
        <v>101.61695172494309</v>
      </c>
    </row>
    <row r="274" spans="1:6" ht="12.75" customHeight="1" x14ac:dyDescent="0.2">
      <c r="A274" s="63">
        <v>381</v>
      </c>
      <c r="B274" s="64" t="s">
        <v>540</v>
      </c>
      <c r="C274" s="247" t="s">
        <v>541</v>
      </c>
      <c r="D274" s="60">
        <f t="shared" ref="D274:E274" si="62">SUM(D275:D277)</f>
        <v>513.92999999999995</v>
      </c>
      <c r="E274" s="60">
        <f t="shared" si="62"/>
        <v>522.24</v>
      </c>
      <c r="F274" s="45">
        <f t="shared" si="61"/>
        <v>101.61695172494309</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513.92999999999995</v>
      </c>
      <c r="E276" s="194">
        <v>522.24</v>
      </c>
      <c r="F276" s="45">
        <f t="shared" si="61"/>
        <v>101.61695172494309</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1495622.96</v>
      </c>
      <c r="E299" s="60">
        <f>E152-E297+E298</f>
        <v>1687206.3699999999</v>
      </c>
      <c r="F299" s="45">
        <f t="shared" si="68"/>
        <v>112.80960610553879</v>
      </c>
    </row>
    <row r="300" spans="1:6" ht="12.75" customHeight="1" x14ac:dyDescent="0.2">
      <c r="A300" s="63" t="s">
        <v>581</v>
      </c>
      <c r="B300" s="64" t="s">
        <v>592</v>
      </c>
      <c r="C300" s="247" t="s">
        <v>593</v>
      </c>
      <c r="D300" s="60">
        <f>IF(D6&gt;=D299,D6-D299,0)</f>
        <v>42029.449999999721</v>
      </c>
      <c r="E300" s="60">
        <f>IF(E6&gt;=E299,E6-E299,0)</f>
        <v>0</v>
      </c>
      <c r="F300" s="45">
        <f t="shared" si="68"/>
        <v>0</v>
      </c>
    </row>
    <row r="301" spans="1:6" ht="12.75" customHeight="1" x14ac:dyDescent="0.2">
      <c r="A301" s="63" t="s">
        <v>581</v>
      </c>
      <c r="B301" s="64" t="s">
        <v>594</v>
      </c>
      <c r="C301" s="247" t="s">
        <v>595</v>
      </c>
      <c r="D301" s="60">
        <f>IF(D299&gt;=D6,D299-D6,0)</f>
        <v>0</v>
      </c>
      <c r="E301" s="60">
        <f>IF(E299&gt;=E6,E299-E6,0)</f>
        <v>96031.0699999996</v>
      </c>
      <c r="F301" s="45" t="str">
        <f t="shared" si="68"/>
        <v>-</v>
      </c>
    </row>
    <row r="302" spans="1:6" ht="12.75" customHeight="1" x14ac:dyDescent="0.2">
      <c r="A302" s="63">
        <v>92211</v>
      </c>
      <c r="B302" s="64" t="s">
        <v>596</v>
      </c>
      <c r="C302" s="247" t="s">
        <v>597</v>
      </c>
      <c r="D302" s="194">
        <v>34620.949999999997</v>
      </c>
      <c r="E302" s="194">
        <v>20839.490000000002</v>
      </c>
      <c r="F302" s="45">
        <f t="shared" si="68"/>
        <v>60.193293367166426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1052.49</v>
      </c>
      <c r="E304" s="194">
        <v>113599.27</v>
      </c>
      <c r="F304" s="45" t="str">
        <f t="shared" si="68"/>
        <v>&gt;&gt;100</v>
      </c>
    </row>
    <row r="305" spans="1:6" ht="12" x14ac:dyDescent="0.2">
      <c r="A305" s="63">
        <v>9661</v>
      </c>
      <c r="B305" s="220" t="s">
        <v>602</v>
      </c>
      <c r="C305" s="247" t="s">
        <v>603</v>
      </c>
      <c r="D305" s="194">
        <v>1052.49</v>
      </c>
      <c r="E305" s="194">
        <v>1607.27</v>
      </c>
      <c r="F305" s="45">
        <f t="shared" si="68"/>
        <v>152.71118965500861</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32833.99</v>
      </c>
      <c r="E360" s="60">
        <f t="shared" si="86"/>
        <v>23518.39</v>
      </c>
      <c r="F360" s="45">
        <f t="shared" si="72"/>
        <v>71.628181649564979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9488.99</v>
      </c>
      <c r="E373" s="60">
        <f t="shared" si="90"/>
        <v>4988.3899999999994</v>
      </c>
      <c r="F373" s="45">
        <f t="shared" si="72"/>
        <v>52.570294625666158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2603.02</v>
      </c>
      <c r="E379" s="60">
        <f t="shared" si="92"/>
        <v>2811.35</v>
      </c>
      <c r="F379" s="45">
        <f t="shared" si="72"/>
        <v>108.0033960553511</v>
      </c>
    </row>
    <row r="380" spans="1:6" ht="12.75" customHeight="1" x14ac:dyDescent="0.2">
      <c r="A380" s="63">
        <v>4221</v>
      </c>
      <c r="B380" s="64" t="s">
        <v>647</v>
      </c>
      <c r="C380" s="247" t="s">
        <v>739</v>
      </c>
      <c r="D380" s="194">
        <v>0</v>
      </c>
      <c r="E380" s="194">
        <v>1617.77</v>
      </c>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2603.02</v>
      </c>
      <c r="E385" s="194">
        <v>1193.58</v>
      </c>
      <c r="F385" s="45">
        <f t="shared" si="72"/>
        <v>45.85366228457714</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6885.97</v>
      </c>
      <c r="E393" s="60">
        <f t="shared" si="94"/>
        <v>2177.04</v>
      </c>
      <c r="F393" s="45">
        <f t="shared" si="72"/>
        <v>31.615589379564536</v>
      </c>
    </row>
    <row r="394" spans="1:6" ht="12.75" customHeight="1" x14ac:dyDescent="0.2">
      <c r="A394" s="63">
        <v>4241</v>
      </c>
      <c r="B394" s="64" t="s">
        <v>756</v>
      </c>
      <c r="C394" s="247" t="s">
        <v>757</v>
      </c>
      <c r="D394" s="194">
        <v>6885.97</v>
      </c>
      <c r="E394" s="194">
        <v>2177.04</v>
      </c>
      <c r="F394" s="45">
        <f t="shared" si="72"/>
        <v>31.615589379564536</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23345</v>
      </c>
      <c r="E412" s="60">
        <f t="shared" si="100"/>
        <v>18530</v>
      </c>
      <c r="F412" s="45">
        <f t="shared" si="72"/>
        <v>79.374598415078182</v>
      </c>
    </row>
    <row r="413" spans="1:6" ht="12.75" customHeight="1" x14ac:dyDescent="0.2">
      <c r="A413" s="63">
        <v>451</v>
      </c>
      <c r="B413" s="64" t="s">
        <v>784</v>
      </c>
      <c r="C413" s="247" t="s">
        <v>785</v>
      </c>
      <c r="D413" s="194">
        <v>23345</v>
      </c>
      <c r="E413" s="194">
        <v>18530</v>
      </c>
      <c r="F413" s="45">
        <f t="shared" si="72"/>
        <v>79.374598415078182</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32833.99</v>
      </c>
      <c r="E418" s="60">
        <f t="shared" si="102"/>
        <v>23518.39</v>
      </c>
      <c r="F418" s="45">
        <f t="shared" si="72"/>
        <v>71.628181649564979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8524.2900000000009</v>
      </c>
      <c r="E420" s="194">
        <v>0</v>
      </c>
      <c r="F420" s="45">
        <f t="shared" si="72"/>
        <v>0</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1537652.4099999997</v>
      </c>
      <c r="E422" s="60">
        <f>E6+E308</f>
        <v>1591175.3000000003</v>
      </c>
      <c r="F422" s="45">
        <f t="shared" si="72"/>
        <v>103.4808185290719</v>
      </c>
    </row>
    <row r="423" spans="1:6" ht="12.75" customHeight="1" x14ac:dyDescent="0.2">
      <c r="A423" s="63" t="s">
        <v>581</v>
      </c>
      <c r="B423" s="64" t="s">
        <v>804</v>
      </c>
      <c r="C423" s="247" t="s">
        <v>805</v>
      </c>
      <c r="D423" s="60">
        <f t="shared" ref="D423:E423" si="103">D299+D360</f>
        <v>1528456.95</v>
      </c>
      <c r="E423" s="60">
        <f t="shared" si="103"/>
        <v>1710724.7599999998</v>
      </c>
      <c r="F423" s="45">
        <f t="shared" si="72"/>
        <v>111.92495542645149</v>
      </c>
    </row>
    <row r="424" spans="1:6" ht="12.75" customHeight="1" x14ac:dyDescent="0.2">
      <c r="A424" s="63" t="s">
        <v>581</v>
      </c>
      <c r="B424" s="64" t="s">
        <v>806</v>
      </c>
      <c r="C424" s="247" t="s">
        <v>807</v>
      </c>
      <c r="D424" s="60">
        <f t="shared" ref="D424:E424" si="104">IF(D422&gt;=D423,D422-D423,0)</f>
        <v>9195.4599999997299</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119549.4599999995</v>
      </c>
      <c r="F425" s="45" t="str">
        <f t="shared" si="72"/>
        <v>-</v>
      </c>
    </row>
    <row r="426" spans="1:6" ht="12.75" customHeight="1" x14ac:dyDescent="0.2">
      <c r="A426" s="251" t="s">
        <v>810</v>
      </c>
      <c r="B426" s="183" t="s">
        <v>811</v>
      </c>
      <c r="C426" s="252" t="s">
        <v>812</v>
      </c>
      <c r="D426" s="60">
        <f t="shared" ref="D426:E426" si="106">IF(D302-D303+D419-D420&gt;=0,D302-D303+D419-D420,0)</f>
        <v>26096.659999999996</v>
      </c>
      <c r="E426" s="60">
        <f t="shared" si="106"/>
        <v>20839.490000000002</v>
      </c>
      <c r="F426" s="45">
        <f t="shared" si="72"/>
        <v>79.855008265425553</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1052.49</v>
      </c>
      <c r="E428" s="81">
        <f t="shared" si="108"/>
        <v>113599.27</v>
      </c>
      <c r="F428" s="61" t="str">
        <f t="shared" si="72"/>
        <v>&gt;&gt;100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14452.63</v>
      </c>
      <c r="E642" s="194">
        <v>0</v>
      </c>
      <c r="F642" s="45">
        <f t="shared" si="109"/>
        <v>0</v>
      </c>
    </row>
    <row r="643" spans="1:6" ht="12.75" customHeight="1" x14ac:dyDescent="0.2">
      <c r="A643" s="63" t="s">
        <v>581</v>
      </c>
      <c r="B643" s="64" t="s">
        <v>1235</v>
      </c>
      <c r="C643" s="247" t="s">
        <v>1236</v>
      </c>
      <c r="D643" s="60">
        <f>D422+D430</f>
        <v>1537652.4099999997</v>
      </c>
      <c r="E643" s="60">
        <f>E422+E430</f>
        <v>1591175.3000000003</v>
      </c>
      <c r="F643" s="45">
        <f t="shared" si="109"/>
        <v>103.4808185290719</v>
      </c>
    </row>
    <row r="644" spans="1:6" ht="12.75" customHeight="1" x14ac:dyDescent="0.2">
      <c r="A644" s="63" t="s">
        <v>581</v>
      </c>
      <c r="B644" s="64" t="s">
        <v>1237</v>
      </c>
      <c r="C644" s="247" t="s">
        <v>1238</v>
      </c>
      <c r="D644" s="60">
        <f>D423+D535</f>
        <v>1528456.95</v>
      </c>
      <c r="E644" s="60">
        <f>E423+E535</f>
        <v>1710724.7599999998</v>
      </c>
      <c r="F644" s="45">
        <f t="shared" si="109"/>
        <v>111.92495542645149</v>
      </c>
    </row>
    <row r="645" spans="1:6" ht="12.75" customHeight="1" x14ac:dyDescent="0.2">
      <c r="A645" s="63" t="s">
        <v>581</v>
      </c>
      <c r="B645" s="64" t="s">
        <v>1239</v>
      </c>
      <c r="C645" s="247" t="s">
        <v>1240</v>
      </c>
      <c r="D645" s="60">
        <f t="shared" ref="D645:E645" si="163">IF(D643&gt;=D644,D643-D644,0)</f>
        <v>9195.4599999997299</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119549.4599999995</v>
      </c>
      <c r="F646" s="45" t="str">
        <f t="shared" si="109"/>
        <v>-</v>
      </c>
    </row>
    <row r="647" spans="1:6" ht="24" x14ac:dyDescent="0.2">
      <c r="A647" s="251" t="s">
        <v>1243</v>
      </c>
      <c r="B647" s="64" t="s">
        <v>1244</v>
      </c>
      <c r="C647" s="252" t="s">
        <v>1243</v>
      </c>
      <c r="D647" s="60">
        <f>IF(D426-D427+D641-D642&gt;=0,D426-D427+D641-D642,0)</f>
        <v>11644.029999999997</v>
      </c>
      <c r="E647" s="60">
        <f>IF(E426-E427+E641-E642&gt;=0,E426-E427+E641-E642,0)</f>
        <v>20839.490000000002</v>
      </c>
      <c r="F647" s="45">
        <f t="shared" si="109"/>
        <v>178.97145575887393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20839.489999999729</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98709.969999999492</v>
      </c>
      <c r="F650" s="45" t="str">
        <f t="shared" si="109"/>
        <v>-</v>
      </c>
    </row>
    <row r="651" spans="1:6" ht="24" x14ac:dyDescent="0.2">
      <c r="A651" s="249" t="s">
        <v>1251</v>
      </c>
      <c r="B651" s="184" t="s">
        <v>1252</v>
      </c>
      <c r="C651" s="250" t="s">
        <v>1251</v>
      </c>
      <c r="D651" s="196">
        <v>96171.74</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21972.84</v>
      </c>
      <c r="E653" s="194">
        <v>47028.68</v>
      </c>
      <c r="F653" s="45">
        <f t="shared" ref="F653:F740" si="167">IF(D653&lt;&gt;0,IF(E653/D653&gt;=100,"&gt;&gt;100",E653/D653*100),"-")</f>
        <v>214.03095821932894</v>
      </c>
    </row>
    <row r="654" spans="1:6" ht="12.75" customHeight="1" x14ac:dyDescent="0.2">
      <c r="A654" s="63" t="s">
        <v>1256</v>
      </c>
      <c r="B654" s="64" t="s">
        <v>1257</v>
      </c>
      <c r="C654" s="247" t="s">
        <v>1256</v>
      </c>
      <c r="D654" s="194">
        <v>300802.5</v>
      </c>
      <c r="E654" s="194">
        <v>297104.8</v>
      </c>
      <c r="F654" s="45">
        <f t="shared" si="167"/>
        <v>98.770721652911789</v>
      </c>
    </row>
    <row r="655" spans="1:6" ht="12.75" customHeight="1" x14ac:dyDescent="0.2">
      <c r="A655" s="63" t="s">
        <v>1258</v>
      </c>
      <c r="B655" s="64" t="s">
        <v>1259</v>
      </c>
      <c r="C655" s="247" t="s">
        <v>1258</v>
      </c>
      <c r="D655" s="194">
        <v>275746.65999999997</v>
      </c>
      <c r="E655" s="194">
        <v>320605.61</v>
      </c>
      <c r="F655" s="45">
        <f t="shared" si="167"/>
        <v>116.26817528814311</v>
      </c>
    </row>
    <row r="656" spans="1:6" ht="24" x14ac:dyDescent="0.2">
      <c r="A656" s="63">
        <v>11</v>
      </c>
      <c r="B656" s="64" t="s">
        <v>1260</v>
      </c>
      <c r="C656" s="247" t="s">
        <v>1261</v>
      </c>
      <c r="D656" s="60">
        <f t="shared" ref="D656:E656" si="168">+D653+D654-D655</f>
        <v>47028.680000000051</v>
      </c>
      <c r="E656" s="60">
        <f t="shared" si="168"/>
        <v>23527.869999999995</v>
      </c>
      <c r="F656" s="45">
        <f t="shared" si="167"/>
        <v>50.028769678417447</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57</v>
      </c>
      <c r="E658" s="253">
        <v>57</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45</v>
      </c>
      <c r="E660" s="253">
        <v>45</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1302009.53</v>
      </c>
      <c r="E683" s="192">
        <v>1364034.97</v>
      </c>
      <c r="F683" s="71">
        <f t="shared" si="167"/>
        <v>104.76382381010683</v>
      </c>
    </row>
    <row r="684" spans="1:6" ht="24" x14ac:dyDescent="0.2">
      <c r="A684" s="70">
        <v>63613</v>
      </c>
      <c r="B684" s="182" t="s">
        <v>1317</v>
      </c>
      <c r="C684" s="278" t="s">
        <v>1318</v>
      </c>
      <c r="D684" s="192">
        <v>11888.68</v>
      </c>
      <c r="E684" s="192">
        <v>10407.57</v>
      </c>
      <c r="F684" s="71">
        <f t="shared" si="167"/>
        <v>87.541846529639955</v>
      </c>
    </row>
    <row r="685" spans="1:6" ht="24" x14ac:dyDescent="0.2">
      <c r="A685" s="63">
        <v>63622</v>
      </c>
      <c r="B685" s="244" t="s">
        <v>1319</v>
      </c>
      <c r="C685" s="247" t="s">
        <v>1320</v>
      </c>
      <c r="D685" s="194">
        <v>6883.41</v>
      </c>
      <c r="E685" s="194">
        <v>2092.59</v>
      </c>
      <c r="F685" s="45">
        <f t="shared" si="167"/>
        <v>30.400484643512449</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13893</v>
      </c>
      <c r="E724" s="192">
        <v>10108.02</v>
      </c>
      <c r="F724" s="71">
        <f t="shared" si="167"/>
        <v>72.756208162383942</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4599.78</v>
      </c>
      <c r="E732" s="192"/>
      <c r="F732" s="71">
        <f t="shared" si="167"/>
        <v>0</v>
      </c>
    </row>
    <row r="733" spans="1:6" ht="12.75" customHeight="1" x14ac:dyDescent="0.2">
      <c r="A733" s="70">
        <v>31215</v>
      </c>
      <c r="B733" s="65" t="s">
        <v>1395</v>
      </c>
      <c r="C733" s="278" t="s">
        <v>1396</v>
      </c>
      <c r="D733" s="192">
        <v>441.44</v>
      </c>
      <c r="E733" s="192">
        <v>1686.44</v>
      </c>
      <c r="F733" s="71">
        <f t="shared" si="167"/>
        <v>382.03153316418991</v>
      </c>
    </row>
    <row r="734" spans="1:6" ht="12.75" customHeight="1" x14ac:dyDescent="0.2">
      <c r="A734" s="70">
        <v>32121</v>
      </c>
      <c r="B734" s="65" t="s">
        <v>1397</v>
      </c>
      <c r="C734" s="278" t="s">
        <v>1398</v>
      </c>
      <c r="D734" s="192">
        <v>23723.439999999999</v>
      </c>
      <c r="E734" s="192">
        <v>26140.45</v>
      </c>
      <c r="F734" s="71">
        <f t="shared" si="167"/>
        <v>110.18827792259471</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160</v>
      </c>
      <c r="E736" s="194"/>
      <c r="F736" s="45">
        <f t="shared" si="167"/>
        <v>0</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30061.99</v>
      </c>
      <c r="E738" s="194">
        <v>39431.33</v>
      </c>
      <c r="F738" s="45">
        <f t="shared" si="167"/>
        <v>131.1667324751289</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3976</v>
      </c>
      <c r="E744" s="192">
        <v>4992</v>
      </c>
      <c r="F744" s="71">
        <f t="shared" si="170"/>
        <v>125.55331991951711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30975.97</v>
      </c>
      <c r="E855" s="194">
        <v>35412.9</v>
      </c>
      <c r="F855" s="45">
        <f t="shared" si="169"/>
        <v>114.32378065965327</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54" zoomScaleNormal="100" workbookViewId="0">
      <selection activeCell="E387" sqref="E3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1066627.1700000002</v>
      </c>
      <c r="E6" s="180">
        <f t="shared" si="0"/>
        <v>1047524.29</v>
      </c>
      <c r="F6" s="181">
        <f t="shared" ref="F6:F298" si="1">IF(D6&gt;0,IF(E6/D6&gt;=100,"&gt;&gt;100",E6/D6*100),"-")</f>
        <v>98.209038684060516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922374.26000000024</v>
      </c>
      <c r="E7" s="79">
        <f t="shared" si="2"/>
        <v>910310.59</v>
      </c>
      <c r="F7" s="71">
        <f t="shared" si="1"/>
        <v>98.692106824403339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66032.25</v>
      </c>
      <c r="E8" s="79">
        <f>E9+E10-E11</f>
        <v>66032.25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66032.25</v>
      </c>
      <c r="E9" s="192">
        <v>66032.25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856342.01000000024</v>
      </c>
      <c r="E12" s="79">
        <f t="shared" si="3"/>
        <v>844278.34</v>
      </c>
      <c r="F12" s="71">
        <f t="shared" si="1"/>
        <v>98.591255612929658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796522.26000000013</v>
      </c>
      <c r="E13" s="79">
        <f t="shared" si="4"/>
        <v>797647.54</v>
      </c>
      <c r="F13" s="71">
        <f t="shared" si="1"/>
        <v>100.14127414342443</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980256.51</v>
      </c>
      <c r="E15" s="192">
        <v>998786.51</v>
      </c>
      <c r="F15" s="71">
        <f t="shared" si="1"/>
        <v>101.89032154451083</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101526.6</v>
      </c>
      <c r="E17" s="192">
        <v>101526.6</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285260.84999999998</v>
      </c>
      <c r="E18" s="192">
        <v>302665.57</v>
      </c>
      <c r="F18" s="71">
        <f t="shared" si="1"/>
        <v>106.10133497113256</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26792.97000000003</v>
      </c>
      <c r="E19" s="79">
        <f t="shared" si="5"/>
        <v>13181.129999999888</v>
      </c>
      <c r="F19" s="71">
        <f t="shared" si="1"/>
        <v>49.196225726374763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256710.98</v>
      </c>
      <c r="E20" s="192">
        <v>247851.05</v>
      </c>
      <c r="F20" s="71">
        <f t="shared" si="1"/>
        <v>96.548675089783842</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9737.52</v>
      </c>
      <c r="E21" s="192">
        <v>9737.52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10815.08</v>
      </c>
      <c r="E22" s="192">
        <v>10815.08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168698.6</v>
      </c>
      <c r="E25" s="192">
        <v>168813.77</v>
      </c>
      <c r="F25" s="71">
        <f t="shared" si="1"/>
        <v>100.06826968332871</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4368.2299999999996</v>
      </c>
      <c r="E26" s="192">
        <v>4368.2299999999996</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423537.44</v>
      </c>
      <c r="E28" s="192">
        <v>428404.52</v>
      </c>
      <c r="F28" s="71">
        <f t="shared" si="1"/>
        <v>101.14914988389221</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32818.119999999995</v>
      </c>
      <c r="E35" s="79">
        <f t="shared" si="7"/>
        <v>33241.009999999995</v>
      </c>
      <c r="F35" s="71">
        <f t="shared" si="1"/>
        <v>101.28858691478975</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49884.52</v>
      </c>
      <c r="E36" s="192">
        <v>52061.56</v>
      </c>
      <c r="F36" s="71">
        <f t="shared" si="1"/>
        <v>104.36415946269504</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17066.400000000001</v>
      </c>
      <c r="E40" s="192">
        <v>18820.55</v>
      </c>
      <c r="F40" s="71">
        <f t="shared" si="1"/>
        <v>110.27838325598836</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55.21</v>
      </c>
      <c r="E42" s="192">
        <v>55.21</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55.21</v>
      </c>
      <c r="E44" s="192">
        <v>55.21</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208.66</v>
      </c>
      <c r="E45" s="79">
        <f t="shared" si="9"/>
        <v>208.66</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242.88</v>
      </c>
      <c r="E47" s="192">
        <v>242.88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34.22</v>
      </c>
      <c r="E50" s="192">
        <v>34.22</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46990.55</v>
      </c>
      <c r="E54" s="192">
        <v>36336.94</v>
      </c>
      <c r="F54" s="71">
        <f t="shared" si="1"/>
        <v>77.328186199140035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46990.55</v>
      </c>
      <c r="E55" s="192">
        <v>36336.94</v>
      </c>
      <c r="F55" s="71">
        <f t="shared" si="1"/>
        <v>77.328186199140035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144252.91</v>
      </c>
      <c r="E69" s="79">
        <f>E70+E82+E88+E119+E135+E147+E165+E171</f>
        <v>137213.70000000001</v>
      </c>
      <c r="F69" s="71">
        <f t="shared" si="1"/>
        <v>95.120230156882116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47028.68</v>
      </c>
      <c r="E70" s="79">
        <f t="shared" si="12"/>
        <v>23527.87</v>
      </c>
      <c r="F70" s="71">
        <f t="shared" si="1"/>
        <v>50.028769678417504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47028.68</v>
      </c>
      <c r="E71" s="79">
        <f t="shared" si="13"/>
        <v>23527.87</v>
      </c>
      <c r="F71" s="71">
        <f t="shared" si="1"/>
        <v>50.028769678417504</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47028.68</v>
      </c>
      <c r="E73" s="192">
        <v>23527.87</v>
      </c>
      <c r="F73" s="71">
        <f t="shared" si="1"/>
        <v>50.028769678417504</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86.56</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86.56</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1052.49</v>
      </c>
      <c r="E147" s="79">
        <f t="shared" si="24"/>
        <v>113599.27</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111992</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111992</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1052.49</v>
      </c>
      <c r="E161" s="192">
        <v>1607.27</v>
      </c>
      <c r="F161" s="71">
        <f t="shared" si="1"/>
        <v>152.71118965500861</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96171.74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96171.74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1066627.17</v>
      </c>
      <c r="E176" s="79">
        <f>E177+E251</f>
        <v>1047524.29</v>
      </c>
      <c r="F176" s="71">
        <f t="shared" si="1"/>
        <v>98.20903868406053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122360.93</v>
      </c>
      <c r="E177" s="79">
        <f>E178+E197+E203+E219+E247+E248</f>
        <v>122324.40000000001</v>
      </c>
      <c r="F177" s="71">
        <f t="shared" si="1"/>
        <v>99.970145699284913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103343.32999999999</v>
      </c>
      <c r="E178" s="79">
        <f>SUM(E179:E181)+E185+E186+SUM(E194:E196)</f>
        <v>119901.96</v>
      </c>
      <c r="F178" s="71">
        <f t="shared" si="1"/>
        <v>116.02293055584721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94324.59</v>
      </c>
      <c r="E179" s="192">
        <v>104131.12</v>
      </c>
      <c r="F179" s="71">
        <f t="shared" si="1"/>
        <v>110.3965784531902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8961.31</v>
      </c>
      <c r="E180" s="192">
        <v>15454.33</v>
      </c>
      <c r="F180" s="71">
        <f t="shared" si="1"/>
        <v>172.45614759449234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57.43</v>
      </c>
      <c r="E181" s="79">
        <f t="shared" si="28"/>
        <v>130.19</v>
      </c>
      <c r="F181" s="71">
        <f t="shared" si="1"/>
        <v>226.69336583667072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57.43</v>
      </c>
      <c r="E184" s="192">
        <v>130.19</v>
      </c>
      <c r="F184" s="71">
        <f t="shared" si="1"/>
        <v>226.69336583667072</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186.32</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19017.599999999999</v>
      </c>
      <c r="E197" s="79">
        <f>SUM(E198:E202)</f>
        <v>2379.16</v>
      </c>
      <c r="F197" s="71">
        <f t="shared" si="1"/>
        <v>12.510306242638396</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2297.6</v>
      </c>
      <c r="E199" s="192">
        <v>2379.16</v>
      </c>
      <c r="F199" s="71">
        <f t="shared" ref="F199:F202" si="30">IF(D199&gt;0,IF(E199/D199&gt;=100,"&gt;&gt;100",E199/D199*100),"-")</f>
        <v>103.54979108635096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16720</v>
      </c>
      <c r="E202" s="192">
        <v>0</v>
      </c>
      <c r="F202" s="71">
        <f t="shared" si="30"/>
        <v>0</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43.28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944266.23999999999</v>
      </c>
      <c r="E251" s="79">
        <f>+E252+E255-E264+E274+E291</f>
        <v>925199.89</v>
      </c>
      <c r="F251" s="71">
        <f t="shared" si="1"/>
        <v>97.980829008564356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922374.26</v>
      </c>
      <c r="E252" s="79">
        <f>E253-E254</f>
        <v>910310.59</v>
      </c>
      <c r="F252" s="71">
        <f t="shared" si="1"/>
        <v>98.692106824403353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922374.26</v>
      </c>
      <c r="E253" s="192">
        <v>910310.59</v>
      </c>
      <c r="F253" s="71">
        <f t="shared" si="1"/>
        <v>98.692106824403353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20839.490000000002</v>
      </c>
      <c r="E255" s="79">
        <f>E256-E260</f>
        <v>-98709.97</v>
      </c>
      <c r="F255" s="71">
        <f t="shared" si="1"/>
        <v>-473.66787766879128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20839.490000000002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20839.490000000002</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98709.97</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98709.97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1052.49</v>
      </c>
      <c r="E274" s="79">
        <f>SUM(E275:E277)+SUM(E286:E290)</f>
        <v>113599.27</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111992</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111992</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1052.49</v>
      </c>
      <c r="E288" s="192">
        <v>1607.27</v>
      </c>
      <c r="F288" s="71">
        <f t="shared" si="39"/>
        <v>152.71118965500861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1052.49</v>
      </c>
      <c r="E302" s="192">
        <v>1607.27</v>
      </c>
      <c r="F302" s="71">
        <f t="shared" si="43"/>
        <v>152.71118965500861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111992</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86.56</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103343.33</v>
      </c>
      <c r="E337" s="192">
        <v>119901.96</v>
      </c>
      <c r="F337" s="71">
        <f t="shared" si="43"/>
        <v>116.02293055584721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19017.599999999999</v>
      </c>
      <c r="E339" s="192">
        <v>2379.16</v>
      </c>
      <c r="F339" s="71">
        <f t="shared" si="43"/>
        <v>12.510306242638396</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43.28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1"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1528456.95</v>
      </c>
      <c r="E114" s="60">
        <f t="shared" si="22"/>
        <v>1710724.7599999998</v>
      </c>
      <c r="F114" s="45">
        <f t="shared" si="1"/>
        <v>111.92495542645149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1429014.51</v>
      </c>
      <c r="E115" s="60">
        <f t="shared" si="23"/>
        <v>1615025.39</v>
      </c>
      <c r="F115" s="45">
        <f t="shared" si="1"/>
        <v>113.016724371819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1429014.51</v>
      </c>
      <c r="E117" s="194">
        <v>1615025.39</v>
      </c>
      <c r="F117" s="45">
        <f t="shared" si="1"/>
        <v>113.016724371819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99442.44</v>
      </c>
      <c r="E126" s="194">
        <v>95699.37</v>
      </c>
      <c r="F126" s="45">
        <f t="shared" si="1"/>
        <v>96.235943124484862</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1528456.95</v>
      </c>
      <c r="E141" s="81">
        <f t="shared" si="28"/>
        <v>1710724.7599999998</v>
      </c>
      <c r="F141" s="61">
        <f t="shared" si="1"/>
        <v>111.92495542645149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abSelected="1"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35582.06</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35582.06</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35582.06</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35582.06</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8"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122360.93</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1618397.42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270.12</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1594608.91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1289471.3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266509.12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635.79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35412.9</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2579.8000000000002</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23518.39</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1618433.9500000002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226.84</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1578050.28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1279664.77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260023.99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563.03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35226.58</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2571.91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40156.83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122324.39999999967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122324.40000000001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43.28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119901.96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2379.16</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5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12288</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milena.skokandic@gmail.com</cp:lastModifiedBy>
  <cp:lastPrinted>2026-01-30T08:14:46Z</cp:lastPrinted>
  <dcterms:created xsi:type="dcterms:W3CDTF">2022-04-01T05:14:30Z</dcterms:created>
  <dcterms:modified xsi:type="dcterms:W3CDTF">2026-01-30T08:16:41Z</dcterms:modified>
</cp:coreProperties>
</file>